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JT\TA 2021.2022\"/>
    </mc:Choice>
  </mc:AlternateContent>
  <bookViews>
    <workbookView xWindow="0" yWindow="0" windowWidth="20490" windowHeight="7620"/>
  </bookViews>
  <sheets>
    <sheet name="Distribusi Mata Kuliah" sheetId="1" r:id="rId1"/>
  </sheets>
  <definedNames>
    <definedName name="_xlnm.Print_Area" localSheetId="0">'Distribusi Mata Kuliah'!$A$1:$O$111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D104" i="1" l="1"/>
  <c r="N100" i="1"/>
  <c r="M100" i="1"/>
  <c r="L100" i="1"/>
  <c r="L101" i="1" s="1"/>
  <c r="G100" i="1"/>
  <c r="E100" i="1"/>
  <c r="D100" i="1"/>
  <c r="O87" i="1"/>
  <c r="O85" i="1"/>
  <c r="O100" i="1" s="1"/>
  <c r="F85" i="1"/>
  <c r="F100" i="1" s="1"/>
  <c r="M79" i="1"/>
  <c r="L79" i="1"/>
  <c r="L80" i="1" s="1"/>
  <c r="E79" i="1"/>
  <c r="D79" i="1"/>
  <c r="O77" i="1"/>
  <c r="G77" i="1"/>
  <c r="O75" i="1"/>
  <c r="G75" i="1"/>
  <c r="O73" i="1"/>
  <c r="G73" i="1"/>
  <c r="O71" i="1"/>
  <c r="O79" i="1" s="1"/>
  <c r="G71" i="1"/>
  <c r="G79" i="1" s="1"/>
  <c r="N69" i="1"/>
  <c r="F69" i="1"/>
  <c r="N67" i="1"/>
  <c r="F67" i="1"/>
  <c r="N65" i="1"/>
  <c r="F65" i="1"/>
  <c r="N63" i="1"/>
  <c r="F63" i="1"/>
  <c r="N61" i="1"/>
  <c r="F61" i="1"/>
  <c r="N59" i="1"/>
  <c r="N79" i="1" s="1"/>
  <c r="N80" i="1" s="1"/>
  <c r="F59" i="1"/>
  <c r="F79" i="1" s="1"/>
  <c r="F80" i="1" s="1"/>
  <c r="M53" i="1"/>
  <c r="L53" i="1"/>
  <c r="L54" i="1" s="1"/>
  <c r="E53" i="1"/>
  <c r="D53" i="1"/>
  <c r="O51" i="1"/>
  <c r="G51" i="1"/>
  <c r="O49" i="1"/>
  <c r="G49" i="1"/>
  <c r="O47" i="1"/>
  <c r="G47" i="1"/>
  <c r="O45" i="1"/>
  <c r="O53" i="1" s="1"/>
  <c r="G45" i="1"/>
  <c r="G53" i="1" s="1"/>
  <c r="N43" i="1"/>
  <c r="F43" i="1"/>
  <c r="N41" i="1"/>
  <c r="F41" i="1"/>
  <c r="N39" i="1"/>
  <c r="F39" i="1"/>
  <c r="N37" i="1"/>
  <c r="F37" i="1"/>
  <c r="N35" i="1"/>
  <c r="F35" i="1"/>
  <c r="N33" i="1"/>
  <c r="N53" i="1" s="1"/>
  <c r="N54" i="1" s="1"/>
  <c r="F33" i="1"/>
  <c r="F53" i="1" s="1"/>
  <c r="F54" i="1" s="1"/>
  <c r="M27" i="1"/>
  <c r="L27" i="1"/>
  <c r="L28" i="1" s="1"/>
  <c r="E27" i="1"/>
  <c r="D107" i="1" s="1"/>
  <c r="D27" i="1"/>
  <c r="D106" i="1" s="1"/>
  <c r="O25" i="1"/>
  <c r="G25" i="1"/>
  <c r="O23" i="1"/>
  <c r="G23" i="1"/>
  <c r="O21" i="1"/>
  <c r="G21" i="1"/>
  <c r="O19" i="1"/>
  <c r="O27" i="1" s="1"/>
  <c r="G19" i="1"/>
  <c r="G27" i="1" s="1"/>
  <c r="D110" i="1" s="1"/>
  <c r="N17" i="1"/>
  <c r="F17" i="1"/>
  <c r="N15" i="1"/>
  <c r="F15" i="1"/>
  <c r="N13" i="1"/>
  <c r="F13" i="1"/>
  <c r="N11" i="1"/>
  <c r="F11" i="1"/>
  <c r="N9" i="1"/>
  <c r="F9" i="1"/>
  <c r="N7" i="1"/>
  <c r="N27" i="1" s="1"/>
  <c r="N28" i="1" s="1"/>
  <c r="F27" i="1"/>
  <c r="D101" i="1" l="1"/>
  <c r="D54" i="1"/>
  <c r="D80" i="1"/>
  <c r="F101" i="1"/>
  <c r="N101" i="1"/>
  <c r="F28" i="1"/>
  <c r="D109" i="1"/>
  <c r="D28" i="1"/>
  <c r="D105" i="1" l="1"/>
  <c r="E106" i="1" s="1"/>
  <c r="D108" i="1"/>
  <c r="E110" i="1" s="1"/>
  <c r="E107" i="1"/>
  <c r="E109" i="1" l="1"/>
</calcChain>
</file>

<file path=xl/sharedStrings.xml><?xml version="1.0" encoding="utf-8"?>
<sst xmlns="http://schemas.openxmlformats.org/spreadsheetml/2006/main" count="297" uniqueCount="230">
  <si>
    <t>PROGRAM STUDI D-IV/SARJANA TERAPAN TEKNOLOGI REKAYASA JARINGAN TELEKOMUNIKASI</t>
  </si>
  <si>
    <t>POLITEKNIK NEGERI MEDAN</t>
  </si>
  <si>
    <t>Semester 1</t>
  </si>
  <si>
    <t>Semester 2</t>
  </si>
  <si>
    <t>No</t>
  </si>
  <si>
    <t>Kode MK</t>
  </si>
  <si>
    <t>Mata Kuliah</t>
  </si>
  <si>
    <t>SKS</t>
  </si>
  <si>
    <t>Jam</t>
  </si>
  <si>
    <t>Teori</t>
  </si>
  <si>
    <t>Praktik</t>
  </si>
  <si>
    <t>JTMPK21101</t>
  </si>
  <si>
    <t>Agama</t>
  </si>
  <si>
    <t>JTMKK21201</t>
  </si>
  <si>
    <t>Matematika Teknik II</t>
  </si>
  <si>
    <t>JTMPK21102</t>
  </si>
  <si>
    <t>Pancasila</t>
  </si>
  <si>
    <t>JTMKK21202</t>
  </si>
  <si>
    <t>Rangkaian Listrik Arus Bolak Balik</t>
  </si>
  <si>
    <t>JTMKK21103</t>
  </si>
  <si>
    <t>Matematika Teknik I</t>
  </si>
  <si>
    <t>JTMKK21203</t>
  </si>
  <si>
    <t>Rangkaian Elektronika</t>
  </si>
  <si>
    <t>JTMKK21104</t>
  </si>
  <si>
    <t>Rangkaian Listrik Arus Searah</t>
  </si>
  <si>
    <t>JTMKK21204</t>
  </si>
  <si>
    <t>Teknik Digital</t>
  </si>
  <si>
    <t>JTMKK21105</t>
  </si>
  <si>
    <t>Alat Ukur dan Pengukuran</t>
  </si>
  <si>
    <t>JTMKK21205</t>
  </si>
  <si>
    <t>Medan Elektromagnetik</t>
  </si>
  <si>
    <t>JTMKK21106</t>
  </si>
  <si>
    <t>Perangkat Telekomunikasi</t>
  </si>
  <si>
    <t>JTMKK21206</t>
  </si>
  <si>
    <t>Sistem Tenaga Listrik</t>
  </si>
  <si>
    <t>JTMKB21107</t>
  </si>
  <si>
    <t>Pemograman Komputer I</t>
  </si>
  <si>
    <t>JTMKB21207</t>
  </si>
  <si>
    <t>Pemograman Komputer II</t>
  </si>
  <si>
    <t>JTMKB21108</t>
  </si>
  <si>
    <t>Praktikum Rangkaian Listrik Arus Searah</t>
  </si>
  <si>
    <t>JTMKB21208</t>
  </si>
  <si>
    <t>Praktikum Rangkaian Listrik Arus Bolak Balik</t>
  </si>
  <si>
    <t>JTMKB21109</t>
  </si>
  <si>
    <t>Praktikum Alat Ukur dan Pengukuran</t>
  </si>
  <si>
    <t>JTMKB21209</t>
  </si>
  <si>
    <t>Praktikum Rangkaian Elektronika</t>
  </si>
  <si>
    <t>JTMKB21110</t>
  </si>
  <si>
    <t>Praktik Elektronika Mekanik</t>
  </si>
  <si>
    <t>JTMKB21210</t>
  </si>
  <si>
    <t>Praktikum Teknik Digital</t>
  </si>
  <si>
    <t>Semester 3</t>
  </si>
  <si>
    <t>Semester 4</t>
  </si>
  <si>
    <t>JTMKB21301</t>
  </si>
  <si>
    <t>Sistem Telekomunikasi</t>
  </si>
  <si>
    <t>JTMKB21401</t>
  </si>
  <si>
    <t>Sistem Transmisi Radio</t>
  </si>
  <si>
    <t>JTMKB21302</t>
  </si>
  <si>
    <t>Elektronika Telekomunikasi</t>
  </si>
  <si>
    <t>JTMKB21402</t>
  </si>
  <si>
    <t>Sistem Komunikasi Digital</t>
  </si>
  <si>
    <t>JTMKB21303</t>
  </si>
  <si>
    <t>Pengolahan Sinyal Digital</t>
  </si>
  <si>
    <t>JTMKB21403</t>
  </si>
  <si>
    <t>Mikroprosesor dan antarmuka</t>
  </si>
  <si>
    <t>JTMKB21304</t>
  </si>
  <si>
    <t>Komunikasi Data</t>
  </si>
  <si>
    <t>JTMKB21404</t>
  </si>
  <si>
    <t>Sistem Komunikasi Serat Optik</t>
  </si>
  <si>
    <t>JTMKB21305</t>
  </si>
  <si>
    <t>Jaringan Komputer</t>
  </si>
  <si>
    <t>JTMKB21405</t>
  </si>
  <si>
    <t>Jaringan Telekomunikasi</t>
  </si>
  <si>
    <t>JTMKB21306</t>
  </si>
  <si>
    <t>Saluran Transmisi</t>
  </si>
  <si>
    <t>JTMKB21406</t>
  </si>
  <si>
    <t>Antena dan Propagasi</t>
  </si>
  <si>
    <t>JTMPB21307</t>
  </si>
  <si>
    <t>Praktikum Sistem Telekomunikasi</t>
  </si>
  <si>
    <t>JTMPB21407</t>
  </si>
  <si>
    <t>Praktikum Sistem Transmisi Radio</t>
  </si>
  <si>
    <t>JTMPB21308</t>
  </si>
  <si>
    <t>Praktikum Pengolahan Sinyal Digital</t>
  </si>
  <si>
    <t>JTMPB21408</t>
  </si>
  <si>
    <t>Praktikum Sistem Komunikasi Digital</t>
  </si>
  <si>
    <t>JTMPB21309</t>
  </si>
  <si>
    <t>Praktikum Jaringan Komputer</t>
  </si>
  <si>
    <t>JTMPB21409</t>
  </si>
  <si>
    <t>Praktikum Sistem Komunikasi Serat Optik</t>
  </si>
  <si>
    <t>JTMPB21310</t>
  </si>
  <si>
    <t>Praktikum Saluran Transmisi</t>
  </si>
  <si>
    <t>JTMPB21410</t>
  </si>
  <si>
    <t>Praktik Pengawatan dan Teknologi PCB</t>
  </si>
  <si>
    <t>Semester 5</t>
  </si>
  <si>
    <t>Semester 6</t>
  </si>
  <si>
    <t>JTMPK21501</t>
  </si>
  <si>
    <t>Kewarganegaraan</t>
  </si>
  <si>
    <t>JTMBB21601</t>
  </si>
  <si>
    <t>Etika Budaya Sumatera Utara</t>
  </si>
  <si>
    <t>JTMKB21502</t>
  </si>
  <si>
    <t>Internet of Things (IoT)</t>
  </si>
  <si>
    <t>JTMPK21602</t>
  </si>
  <si>
    <t>Bahasa Indonesia</t>
  </si>
  <si>
    <t>JTMKB21503</t>
  </si>
  <si>
    <t>Keamanan Jaringan</t>
  </si>
  <si>
    <t>JTMKK21603</t>
  </si>
  <si>
    <t>Bahasa Inggris Teknik I</t>
  </si>
  <si>
    <t>JTMKB21504</t>
  </si>
  <si>
    <t>Rekayasa Trafik</t>
  </si>
  <si>
    <t>JTMKB21604</t>
  </si>
  <si>
    <t>Rancangan dan Realisasi Sistem Telekomunikasi</t>
  </si>
  <si>
    <t>JTMKB21505</t>
  </si>
  <si>
    <t>Sistem Komunikasi Selular</t>
  </si>
  <si>
    <t>JTMKB21605</t>
  </si>
  <si>
    <t>Teknologi Nirkabel Pita Lebar</t>
  </si>
  <si>
    <t>JTMKB21506</t>
  </si>
  <si>
    <t>Teknik Gelombang Mikro</t>
  </si>
  <si>
    <t>JTMKB21606</t>
  </si>
  <si>
    <t>Sistem Komunikasi Satelit</t>
  </si>
  <si>
    <t>JTMPB21507</t>
  </si>
  <si>
    <t>Praktikum Jaringan Telekomunikasi</t>
  </si>
  <si>
    <t>JTMPB21607</t>
  </si>
  <si>
    <t>Rekayasa Jaringan Selular</t>
  </si>
  <si>
    <t>JTMPB21508</t>
  </si>
  <si>
    <t>Praktikum Antena dan Propagasi</t>
  </si>
  <si>
    <t>JTMPB21608</t>
  </si>
  <si>
    <t>Rekayasa Jaringan Telekomunikasi</t>
  </si>
  <si>
    <t>JTMPB21509</t>
  </si>
  <si>
    <t>Praktikum Internet of Things (IoT)</t>
  </si>
  <si>
    <t>JTMPB21609</t>
  </si>
  <si>
    <t>Praktikum Keamanan Jaringan</t>
  </si>
  <si>
    <t>JTMPB21510</t>
  </si>
  <si>
    <t>Praktikum Sistem Komunikasi Selular</t>
  </si>
  <si>
    <t>JTMPB21610</t>
  </si>
  <si>
    <t>Praktikum Perawatan dan Perbaikan Perangkat Telekomunikasi</t>
  </si>
  <si>
    <t>Semester 7</t>
  </si>
  <si>
    <t>Semester 8</t>
  </si>
  <si>
    <t>JTMBB21701</t>
  </si>
  <si>
    <t>Etika Profesi</t>
  </si>
  <si>
    <t>JTMBB21801</t>
  </si>
  <si>
    <t>Magang</t>
  </si>
  <si>
    <t>JTMKK21702</t>
  </si>
  <si>
    <t>Bahasa Inggris Teknik II</t>
  </si>
  <si>
    <t>JTMPB21802</t>
  </si>
  <si>
    <t xml:space="preserve">Skripsi </t>
  </si>
  <si>
    <t>JTMKK21703</t>
  </si>
  <si>
    <t>Penulisan Karya Ilmiah</t>
  </si>
  <si>
    <t>JTMKB21704</t>
  </si>
  <si>
    <t>Manajemen Proyek</t>
  </si>
  <si>
    <t>JTMKB21705</t>
  </si>
  <si>
    <t>Regulasi Telekomunikasi</t>
  </si>
  <si>
    <t>JTMPB21706</t>
  </si>
  <si>
    <t xml:space="preserve">Keselamatan dan Kesehatan Kerja dan Lingkungan </t>
  </si>
  <si>
    <t>JTMPB21707</t>
  </si>
  <si>
    <t>Kewirausahaan bidang Teknologi</t>
  </si>
  <si>
    <t>Jumlah Mata Kuliah :</t>
  </si>
  <si>
    <t>Keterangan Kode Mata Kuliah :</t>
  </si>
  <si>
    <t>Jumlah SKS Total :</t>
  </si>
  <si>
    <t>MPK = Mata Kuliah Pengembangan Kepribadian</t>
  </si>
  <si>
    <t>Jumlah SKS Teori :</t>
  </si>
  <si>
    <t>MKK = Mata Kuliah Keilmuan Keterampilan</t>
  </si>
  <si>
    <t>Jumlah SKS Praktik :</t>
  </si>
  <si>
    <t>MKB = Mata Kuliah Keahlian Berkarya</t>
  </si>
  <si>
    <t>Jumlah Menit Total :</t>
  </si>
  <si>
    <t>MPB = Mata Kuliah Sikap dan Perilaku Berkarya</t>
  </si>
  <si>
    <t>Jumlah Menit Teori :</t>
  </si>
  <si>
    <t>MBB = Mata Kuliah Berkehidupan Bermasyarakat</t>
  </si>
  <si>
    <t>Jumlah Menit Praktik :</t>
  </si>
  <si>
    <t>Religion</t>
  </si>
  <si>
    <t>Direct Current Electric Circuit</t>
  </si>
  <si>
    <t>Electronic Circuit</t>
  </si>
  <si>
    <t>Computer Programming I</t>
  </si>
  <si>
    <t>Computer Programming II</t>
  </si>
  <si>
    <t>Alternating Current Electric Circuit</t>
  </si>
  <si>
    <t>Electromagnetic Field</t>
  </si>
  <si>
    <t>Digital Techniques</t>
  </si>
  <si>
    <t>Telecommunication System</t>
  </si>
  <si>
    <t>Telecommunication Electronic</t>
  </si>
  <si>
    <t>Digital Signal Processing</t>
  </si>
  <si>
    <t>Data Communication</t>
  </si>
  <si>
    <t>Computer Network</t>
  </si>
  <si>
    <t>Transmission Line</t>
  </si>
  <si>
    <t>Radio Transmission System</t>
  </si>
  <si>
    <t>Digital Communication System</t>
  </si>
  <si>
    <t>Microprocessor and Interfacing</t>
  </si>
  <si>
    <t>Telecommunication Network</t>
  </si>
  <si>
    <t>Antenna and Propagation</t>
  </si>
  <si>
    <t>Civils</t>
  </si>
  <si>
    <t>Network Security</t>
  </si>
  <si>
    <t>Traffic Engineering</t>
  </si>
  <si>
    <t>Cellular Communication System</t>
  </si>
  <si>
    <t>Microwave Technique</t>
  </si>
  <si>
    <t>Wireless Broadband Technologies</t>
  </si>
  <si>
    <t>Satellite Communication System</t>
  </si>
  <si>
    <t>Cellular Network Engineering</t>
  </si>
  <si>
    <t>Telecommunication Network
Engineering</t>
  </si>
  <si>
    <t>Professional Ethics</t>
  </si>
  <si>
    <t>Project Management</t>
  </si>
  <si>
    <t>Technopreneurship</t>
  </si>
  <si>
    <t>Engineering Mathematics I</t>
  </si>
  <si>
    <t>Instrumentation and Measurement</t>
  </si>
  <si>
    <t>Telecommunication Devices</t>
  </si>
  <si>
    <t>Work Safety, Health, and Environment</t>
  </si>
  <si>
    <t>Ethics and North Sumatera Culture</t>
  </si>
  <si>
    <t>Indonesian State Ideology</t>
  </si>
  <si>
    <t>Engineering Mathematics II</t>
  </si>
  <si>
    <t>Electric Power System</t>
  </si>
  <si>
    <t>Direct Current Electrical Circuit Laboratory Practice</t>
  </si>
  <si>
    <t>Telecommunication System Laboratory Practice</t>
  </si>
  <si>
    <t>Digital Signal Processing Laboratory Practice</t>
  </si>
  <si>
    <t>Computer Network Laboratory Practice</t>
  </si>
  <si>
    <t>Transmission Line Laboratory Practice</t>
  </si>
  <si>
    <t>Telecommunication Network Laboratory Practice</t>
  </si>
  <si>
    <t>Antenna and Propagation Laboratory Practice</t>
  </si>
  <si>
    <t>Internet of Things (IoT) Laboratory Practice</t>
  </si>
  <si>
    <t>Cellular Communication System Laboratory Practice</t>
  </si>
  <si>
    <t>Electronic Circuit Laboratory Practice</t>
  </si>
  <si>
    <t>Digital Engineering Laboratory Practice</t>
  </si>
  <si>
    <t>Radio Transmission System Laboratory Practice</t>
  </si>
  <si>
    <t>Digital Communication System Laboratory Practice</t>
  </si>
  <si>
    <t>Wiring and PCB Technology Laboratory Practice</t>
  </si>
  <si>
    <t>Alternating Current Electric Circuit Laboratory Practice</t>
  </si>
  <si>
    <t>Optical Fiber Communication System</t>
  </si>
  <si>
    <t>Optical Fiber Communication System Laboratory Practice</t>
  </si>
  <si>
    <t>Mechanical Electronics Workshop Practice</t>
  </si>
  <si>
    <t>Engineering English I</t>
  </si>
  <si>
    <t>Engineering English II</t>
  </si>
  <si>
    <t>Internship</t>
  </si>
  <si>
    <t>Final Project</t>
  </si>
  <si>
    <t>Scientific 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</si>
</sst>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5" xfId="0" applyFont="1" applyBorder="1"/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0" fillId="0" borderId="0" xfId="0" applyFont="1"/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0" fontId="2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top"/>
    </xf>
    <xf numFmtId="0" fontId="1" fillId="0" borderId="4" xfId="0" applyFont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vertical="top"/>
    </xf>
    <xf numFmtId="0" fontId="6" fillId="0" borderId="5" xfId="0" applyFont="1" applyBorder="1" applyAlignment="1">
      <alignment vertical="center"/>
    </xf>
    <xf numFmtId="0" fontId="1" fillId="0" borderId="5" xfId="0" applyFont="1" applyBorder="1" applyAlignment="1"/>
    <xf numFmtId="0" fontId="1" fillId="0" borderId="0" xfId="0" applyFont="1" applyAlignment="1"/>
    <xf numFmtId="0" fontId="1" fillId="4" borderId="5" xfId="0" applyFont="1" applyFill="1" applyBorder="1" applyAlignment="1">
      <alignment vertical="top"/>
    </xf>
    <xf numFmtId="0" fontId="1" fillId="0" borderId="4" xfId="0" applyFont="1" applyBorder="1" applyAlignment="1"/>
    <xf numFmtId="0" fontId="1" fillId="0" borderId="0" xfId="0" applyFont="1" applyBorder="1" applyAlignment="1"/>
    <xf numFmtId="49" fontId="1" fillId="0" borderId="0" xfId="0" applyNumberFormat="1" applyFont="1" applyAlignment="1"/>
    <xf numFmtId="0" fontId="5" fillId="0" borderId="5" xfId="0" applyFont="1" applyBorder="1" applyAlignment="1"/>
    <xf numFmtId="0" fontId="1" fillId="0" borderId="5" xfId="0" applyFont="1" applyFill="1" applyBorder="1" applyAlignment="1"/>
    <xf numFmtId="0" fontId="5" fillId="0" borderId="5" xfId="0" applyFont="1" applyBorder="1" applyAlignment="1">
      <alignment vertical="top"/>
    </xf>
    <xf numFmtId="0" fontId="5" fillId="0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105833</xdr:colOff>
      <xdr:row>0</xdr:row>
      <xdr:rowOff>0</xdr:rowOff>
    </xdr:from>
    <xdr:ext cx="818446" cy="747889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833" y="0"/>
          <a:ext cx="818446" cy="74788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10"/>
  <sheetViews>
    <sheetView tabSelected="1" view="pageBreakPreview" zoomScale="85" zoomScaleNormal="80" zoomScaleSheetLayoutView="85" workbookViewId="0">
      <pane ySplit="2" topLeftCell="A57" activePane="bottomLeft" state="frozen"/>
      <selection pane="bottomLeft" activeCell="I75" sqref="I75"/>
    </sheetView>
  </sheetViews>
  <sheetFormatPr defaultColWidth="9" defaultRowHeight="15"/>
  <cols>
    <col min="1" max="1" width="5.5703125" customWidth="1"/>
    <col min="2" max="2" width="12.28515625" customWidth="1"/>
    <col min="3" max="3" width="53.85546875" style="65" bestFit="1" customWidth="1"/>
    <col min="4" max="7" width="8.5703125" customWidth="1"/>
    <col min="8" max="8" width="2.85546875" customWidth="1"/>
    <col min="9" max="9" width="5.5703125" customWidth="1"/>
    <col min="10" max="10" width="11.7109375" customWidth="1"/>
    <col min="11" max="11" width="62.85546875" style="65" bestFit="1" customWidth="1"/>
  </cols>
  <sheetData>
    <row r="1" spans="1:15" ht="27.6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0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2" t="s">
        <v>2</v>
      </c>
      <c r="B4" s="3"/>
      <c r="C4" s="3"/>
      <c r="D4" s="3"/>
      <c r="E4" s="3"/>
      <c r="F4" s="3"/>
      <c r="G4" s="3"/>
      <c r="I4" s="2" t="s">
        <v>3</v>
      </c>
      <c r="J4" s="3"/>
      <c r="K4" s="3"/>
      <c r="L4" s="3"/>
      <c r="M4" s="3"/>
      <c r="N4" s="3"/>
      <c r="O4" s="3"/>
    </row>
    <row r="5" spans="1:15">
      <c r="A5" s="42" t="s">
        <v>4</v>
      </c>
      <c r="B5" s="42" t="s">
        <v>5</v>
      </c>
      <c r="C5" s="42" t="s">
        <v>6</v>
      </c>
      <c r="D5" s="44" t="s">
        <v>7</v>
      </c>
      <c r="E5" s="45"/>
      <c r="F5" s="44" t="s">
        <v>8</v>
      </c>
      <c r="G5" s="45"/>
      <c r="I5" s="42" t="s">
        <v>4</v>
      </c>
      <c r="J5" s="42" t="s">
        <v>5</v>
      </c>
      <c r="K5" s="42" t="s">
        <v>6</v>
      </c>
      <c r="L5" s="44" t="s">
        <v>7</v>
      </c>
      <c r="M5" s="45"/>
      <c r="N5" s="44" t="s">
        <v>8</v>
      </c>
      <c r="O5" s="45"/>
    </row>
    <row r="6" spans="1:15">
      <c r="A6" s="43"/>
      <c r="B6" s="43"/>
      <c r="C6" s="43"/>
      <c r="D6" s="4" t="s">
        <v>9</v>
      </c>
      <c r="E6" s="4" t="s">
        <v>10</v>
      </c>
      <c r="F6" s="4" t="s">
        <v>9</v>
      </c>
      <c r="G6" s="4" t="s">
        <v>10</v>
      </c>
      <c r="I6" s="43"/>
      <c r="J6" s="43"/>
      <c r="K6" s="43"/>
      <c r="L6" s="4" t="s">
        <v>9</v>
      </c>
      <c r="M6" s="4" t="s">
        <v>10</v>
      </c>
      <c r="N6" s="4" t="s">
        <v>9</v>
      </c>
      <c r="O6" s="4" t="s">
        <v>10</v>
      </c>
    </row>
    <row r="7" spans="1:15">
      <c r="A7" s="5">
        <v>1</v>
      </c>
      <c r="B7" s="6" t="s">
        <v>11</v>
      </c>
      <c r="C7" s="50" t="s">
        <v>12</v>
      </c>
      <c r="D7" s="8">
        <v>2</v>
      </c>
      <c r="E7" s="9"/>
      <c r="F7" s="8">
        <f t="shared" ref="F7:F17" si="0">50*D7</f>
        <v>100</v>
      </c>
      <c r="G7" s="9"/>
      <c r="I7" s="5">
        <v>1</v>
      </c>
      <c r="J7" s="6" t="s">
        <v>13</v>
      </c>
      <c r="K7" s="52" t="s">
        <v>14</v>
      </c>
      <c r="L7" s="5">
        <v>2</v>
      </c>
      <c r="M7" s="7"/>
      <c r="N7" s="5">
        <f t="shared" ref="N7:N17" si="1">50*L7</f>
        <v>100</v>
      </c>
      <c r="O7" s="7"/>
    </row>
    <row r="8" spans="1:15">
      <c r="A8" s="5"/>
      <c r="B8" s="6"/>
      <c r="C8" s="63" t="s">
        <v>168</v>
      </c>
      <c r="D8" s="8"/>
      <c r="E8" s="25"/>
      <c r="F8" s="8"/>
      <c r="G8" s="25"/>
      <c r="I8" s="5"/>
      <c r="J8" s="6"/>
      <c r="K8" s="63" t="s">
        <v>205</v>
      </c>
      <c r="L8" s="5"/>
      <c r="M8" s="7"/>
      <c r="N8" s="5"/>
      <c r="O8" s="7"/>
    </row>
    <row r="9" spans="1:15">
      <c r="A9" s="5">
        <v>2</v>
      </c>
      <c r="B9" s="6" t="s">
        <v>15</v>
      </c>
      <c r="C9" s="50" t="s">
        <v>16</v>
      </c>
      <c r="D9" s="8">
        <v>2</v>
      </c>
      <c r="E9" s="9"/>
      <c r="F9" s="8">
        <f t="shared" si="0"/>
        <v>100</v>
      </c>
      <c r="G9" s="9"/>
      <c r="I9" s="5">
        <v>2</v>
      </c>
      <c r="J9" s="6" t="s">
        <v>17</v>
      </c>
      <c r="K9" s="52" t="s">
        <v>18</v>
      </c>
      <c r="L9" s="5">
        <v>2</v>
      </c>
      <c r="M9" s="7"/>
      <c r="N9" s="5">
        <f t="shared" si="1"/>
        <v>100</v>
      </c>
      <c r="O9" s="7"/>
    </row>
    <row r="10" spans="1:15">
      <c r="A10" s="5"/>
      <c r="B10" s="6"/>
      <c r="C10" s="63" t="s">
        <v>204</v>
      </c>
      <c r="D10" s="8"/>
      <c r="E10" s="25"/>
      <c r="F10" s="8"/>
      <c r="G10" s="25"/>
      <c r="I10" s="5"/>
      <c r="J10" s="6"/>
      <c r="K10" s="63" t="s">
        <v>173</v>
      </c>
      <c r="L10" s="5"/>
      <c r="M10" s="7"/>
      <c r="N10" s="5"/>
      <c r="O10" s="7"/>
    </row>
    <row r="11" spans="1:15">
      <c r="A11" s="5">
        <v>3</v>
      </c>
      <c r="B11" s="6" t="s">
        <v>19</v>
      </c>
      <c r="C11" s="52" t="s">
        <v>20</v>
      </c>
      <c r="D11" s="8">
        <v>2</v>
      </c>
      <c r="E11" s="9"/>
      <c r="F11" s="8">
        <f t="shared" si="0"/>
        <v>100</v>
      </c>
      <c r="G11" s="9"/>
      <c r="I11" s="5">
        <v>3</v>
      </c>
      <c r="J11" s="6" t="s">
        <v>21</v>
      </c>
      <c r="K11" s="50" t="s">
        <v>22</v>
      </c>
      <c r="L11" s="5">
        <v>2</v>
      </c>
      <c r="M11" s="7"/>
      <c r="N11" s="5">
        <f t="shared" si="1"/>
        <v>100</v>
      </c>
      <c r="O11" s="7"/>
    </row>
    <row r="12" spans="1:15">
      <c r="A12" s="5"/>
      <c r="B12" s="6"/>
      <c r="C12" s="63" t="s">
        <v>199</v>
      </c>
      <c r="D12" s="8"/>
      <c r="E12" s="25"/>
      <c r="F12" s="8"/>
      <c r="G12" s="25"/>
      <c r="I12" s="5"/>
      <c r="J12" s="6"/>
      <c r="K12" s="63" t="s">
        <v>170</v>
      </c>
      <c r="L12" s="5"/>
      <c r="M12" s="7"/>
      <c r="N12" s="5"/>
      <c r="O12" s="7"/>
    </row>
    <row r="13" spans="1:15">
      <c r="A13" s="5">
        <v>4</v>
      </c>
      <c r="B13" s="6" t="s">
        <v>23</v>
      </c>
      <c r="C13" s="50" t="s">
        <v>24</v>
      </c>
      <c r="D13" s="8">
        <v>2</v>
      </c>
      <c r="E13" s="9"/>
      <c r="F13" s="8">
        <f t="shared" si="0"/>
        <v>100</v>
      </c>
      <c r="G13" s="9"/>
      <c r="I13" s="5">
        <v>4</v>
      </c>
      <c r="J13" s="6" t="s">
        <v>25</v>
      </c>
      <c r="K13" s="52" t="s">
        <v>26</v>
      </c>
      <c r="L13" s="5">
        <v>2</v>
      </c>
      <c r="M13" s="7"/>
      <c r="N13" s="5">
        <f t="shared" si="1"/>
        <v>100</v>
      </c>
      <c r="O13" s="7"/>
    </row>
    <row r="14" spans="1:15">
      <c r="A14" s="5"/>
      <c r="B14" s="6"/>
      <c r="C14" s="63" t="s">
        <v>169</v>
      </c>
      <c r="D14" s="8"/>
      <c r="E14" s="25"/>
      <c r="F14" s="8"/>
      <c r="G14" s="25"/>
      <c r="I14" s="5"/>
      <c r="J14" s="6"/>
      <c r="K14" s="63" t="s">
        <v>175</v>
      </c>
      <c r="L14" s="5"/>
      <c r="M14" s="7"/>
      <c r="N14" s="5"/>
      <c r="O14" s="7"/>
    </row>
    <row r="15" spans="1:15">
      <c r="A15" s="5">
        <v>5</v>
      </c>
      <c r="B15" s="6" t="s">
        <v>27</v>
      </c>
      <c r="C15" s="52" t="s">
        <v>28</v>
      </c>
      <c r="D15" s="8">
        <v>2</v>
      </c>
      <c r="E15" s="9"/>
      <c r="F15" s="8">
        <f t="shared" si="0"/>
        <v>100</v>
      </c>
      <c r="G15" s="9"/>
      <c r="I15" s="5">
        <v>5</v>
      </c>
      <c r="J15" s="6" t="s">
        <v>29</v>
      </c>
      <c r="K15" s="52" t="s">
        <v>30</v>
      </c>
      <c r="L15" s="5">
        <v>2</v>
      </c>
      <c r="M15" s="7"/>
      <c r="N15" s="5">
        <f t="shared" si="1"/>
        <v>100</v>
      </c>
      <c r="O15" s="7"/>
    </row>
    <row r="16" spans="1:15">
      <c r="A16" s="5"/>
      <c r="B16" s="6"/>
      <c r="C16" s="63" t="s">
        <v>200</v>
      </c>
      <c r="D16" s="8"/>
      <c r="E16" s="36"/>
      <c r="F16" s="8"/>
      <c r="G16" s="36"/>
      <c r="I16" s="5"/>
      <c r="J16" s="6"/>
      <c r="K16" s="63" t="s">
        <v>174</v>
      </c>
      <c r="L16" s="5"/>
      <c r="M16" s="7"/>
      <c r="N16" s="5"/>
      <c r="O16" s="7"/>
    </row>
    <row r="17" spans="1:15">
      <c r="A17" s="5">
        <v>6</v>
      </c>
      <c r="B17" s="6" t="s">
        <v>31</v>
      </c>
      <c r="C17" s="52" t="s">
        <v>32</v>
      </c>
      <c r="D17" s="8">
        <v>2</v>
      </c>
      <c r="E17" s="36"/>
      <c r="F17" s="8">
        <f t="shared" si="0"/>
        <v>100</v>
      </c>
      <c r="G17" s="36"/>
      <c r="I17" s="5">
        <v>6</v>
      </c>
      <c r="J17" s="6" t="s">
        <v>33</v>
      </c>
      <c r="K17" s="52" t="s">
        <v>34</v>
      </c>
      <c r="L17" s="5">
        <v>2</v>
      </c>
      <c r="M17" s="7"/>
      <c r="N17" s="5">
        <f t="shared" si="1"/>
        <v>100</v>
      </c>
      <c r="O17" s="7"/>
    </row>
    <row r="18" spans="1:15">
      <c r="A18" s="5"/>
      <c r="B18" s="6"/>
      <c r="C18" s="63" t="s">
        <v>201</v>
      </c>
      <c r="D18" s="8"/>
      <c r="E18" s="36"/>
      <c r="F18" s="8"/>
      <c r="G18" s="36"/>
      <c r="I18" s="5"/>
      <c r="J18" s="6"/>
      <c r="K18" s="63" t="s">
        <v>206</v>
      </c>
      <c r="L18" s="5"/>
      <c r="M18" s="7"/>
      <c r="N18" s="5"/>
      <c r="O18" s="7"/>
    </row>
    <row r="19" spans="1:15" s="11" customFormat="1">
      <c r="A19" s="13">
        <v>7</v>
      </c>
      <c r="B19" s="14" t="s">
        <v>35</v>
      </c>
      <c r="C19" s="62" t="s">
        <v>36</v>
      </c>
      <c r="D19" s="13"/>
      <c r="E19" s="13">
        <v>2</v>
      </c>
      <c r="F19" s="13"/>
      <c r="G19" s="13">
        <f>E19*100</f>
        <v>200</v>
      </c>
      <c r="I19" s="13">
        <v>7</v>
      </c>
      <c r="J19" s="14" t="s">
        <v>37</v>
      </c>
      <c r="K19" s="62" t="s">
        <v>38</v>
      </c>
      <c r="L19" s="15"/>
      <c r="M19" s="16">
        <v>2</v>
      </c>
      <c r="N19" s="15"/>
      <c r="O19" s="16">
        <f>100*M19</f>
        <v>200</v>
      </c>
    </row>
    <row r="20" spans="1:15" s="11" customFormat="1">
      <c r="A20" s="13"/>
      <c r="B20" s="14"/>
      <c r="C20" s="63" t="s">
        <v>171</v>
      </c>
      <c r="D20" s="13"/>
      <c r="E20" s="13"/>
      <c r="F20" s="13"/>
      <c r="G20" s="13"/>
      <c r="I20" s="13"/>
      <c r="J20" s="14"/>
      <c r="K20" s="63" t="s">
        <v>172</v>
      </c>
      <c r="L20" s="15"/>
      <c r="M20" s="16"/>
      <c r="N20" s="15"/>
      <c r="O20" s="16"/>
    </row>
    <row r="21" spans="1:15" s="11" customFormat="1">
      <c r="A21" s="13">
        <v>8</v>
      </c>
      <c r="B21" s="14" t="s">
        <v>39</v>
      </c>
      <c r="C21" s="62" t="s">
        <v>40</v>
      </c>
      <c r="D21" s="13"/>
      <c r="E21" s="13">
        <v>2</v>
      </c>
      <c r="F21" s="13"/>
      <c r="G21" s="13">
        <f>E21*100</f>
        <v>200</v>
      </c>
      <c r="I21" s="13">
        <v>8</v>
      </c>
      <c r="J21" s="14" t="s">
        <v>41</v>
      </c>
      <c r="K21" s="62" t="s">
        <v>42</v>
      </c>
      <c r="L21" s="15"/>
      <c r="M21" s="16">
        <v>2</v>
      </c>
      <c r="N21" s="15"/>
      <c r="O21" s="12">
        <f>100*M21</f>
        <v>200</v>
      </c>
    </row>
    <row r="22" spans="1:15" s="11" customFormat="1">
      <c r="A22" s="13"/>
      <c r="B22" s="14"/>
      <c r="C22" s="63" t="s">
        <v>207</v>
      </c>
      <c r="D22" s="13"/>
      <c r="E22" s="13"/>
      <c r="F22" s="13"/>
      <c r="G22" s="10"/>
      <c r="I22" s="13"/>
      <c r="J22" s="14"/>
      <c r="K22" s="51" t="s">
        <v>221</v>
      </c>
      <c r="L22" s="15"/>
      <c r="M22" s="16"/>
      <c r="N22" s="15"/>
      <c r="O22" s="12"/>
    </row>
    <row r="23" spans="1:15" s="11" customFormat="1">
      <c r="A23" s="13">
        <v>9</v>
      </c>
      <c r="B23" s="14" t="s">
        <v>43</v>
      </c>
      <c r="C23" s="66" t="s">
        <v>44</v>
      </c>
      <c r="D23" s="13"/>
      <c r="E23" s="13">
        <v>2</v>
      </c>
      <c r="F23" s="13"/>
      <c r="G23" s="10">
        <f>E23*100</f>
        <v>200</v>
      </c>
      <c r="I23" s="13">
        <v>9</v>
      </c>
      <c r="J23" s="14" t="s">
        <v>45</v>
      </c>
      <c r="K23" s="62" t="s">
        <v>46</v>
      </c>
      <c r="L23" s="15"/>
      <c r="M23" s="16">
        <v>2</v>
      </c>
      <c r="N23" s="15"/>
      <c r="O23" s="12">
        <f>100*M23</f>
        <v>200</v>
      </c>
    </row>
    <row r="24" spans="1:15" s="11" customFormat="1">
      <c r="A24" s="13"/>
      <c r="B24" s="14"/>
      <c r="C24" s="62"/>
      <c r="D24" s="13"/>
      <c r="E24" s="13"/>
      <c r="F24" s="13"/>
      <c r="G24" s="10"/>
      <c r="I24" s="13"/>
      <c r="J24" s="14"/>
      <c r="K24" s="63" t="s">
        <v>216</v>
      </c>
      <c r="L24" s="15"/>
      <c r="M24" s="16"/>
      <c r="N24" s="15"/>
      <c r="O24" s="12"/>
    </row>
    <row r="25" spans="1:15">
      <c r="A25" s="17">
        <v>10</v>
      </c>
      <c r="B25" s="9" t="s">
        <v>47</v>
      </c>
      <c r="C25" s="71" t="s">
        <v>48</v>
      </c>
      <c r="D25" s="17"/>
      <c r="E25" s="17">
        <v>2</v>
      </c>
      <c r="F25" s="17"/>
      <c r="G25" s="19">
        <f>E25*100</f>
        <v>200</v>
      </c>
      <c r="I25" s="17">
        <v>10</v>
      </c>
      <c r="J25" s="9" t="s">
        <v>49</v>
      </c>
      <c r="K25" s="64" t="s">
        <v>50</v>
      </c>
      <c r="L25" s="20"/>
      <c r="M25" s="8">
        <v>2</v>
      </c>
      <c r="N25" s="20"/>
      <c r="O25" s="21">
        <f>100*M25</f>
        <v>200</v>
      </c>
    </row>
    <row r="26" spans="1:15">
      <c r="A26" s="18"/>
      <c r="B26" s="18"/>
      <c r="C26" s="70" t="s">
        <v>224</v>
      </c>
      <c r="D26" s="17"/>
      <c r="E26" s="17"/>
      <c r="F26" s="17"/>
      <c r="G26" s="17"/>
      <c r="I26" s="18"/>
      <c r="J26" s="18"/>
      <c r="K26" s="63" t="s">
        <v>217</v>
      </c>
      <c r="L26" s="20"/>
      <c r="M26" s="20"/>
      <c r="N26" s="20"/>
      <c r="O26" s="20"/>
    </row>
    <row r="27" spans="1:15">
      <c r="D27" s="9">
        <f>SUM(D7:D26)</f>
        <v>12</v>
      </c>
      <c r="E27" s="9">
        <f>SUM(E7:E26)</f>
        <v>8</v>
      </c>
      <c r="F27" s="9">
        <f>SUM(F7:F26)</f>
        <v>600</v>
      </c>
      <c r="G27" s="9">
        <f>SUM(G7:G26)</f>
        <v>800</v>
      </c>
      <c r="L27" s="9">
        <f>SUM(L7:L26)</f>
        <v>12</v>
      </c>
      <c r="M27" s="9">
        <f>SUM(M7:M26)</f>
        <v>8</v>
      </c>
      <c r="N27" s="9">
        <f>SUM(N7:N26)</f>
        <v>600</v>
      </c>
      <c r="O27" s="9">
        <f>SUM(O7:O26)</f>
        <v>800</v>
      </c>
    </row>
    <row r="28" spans="1:15">
      <c r="D28" s="46">
        <f>D27+E27</f>
        <v>20</v>
      </c>
      <c r="E28" s="47"/>
      <c r="F28" s="46">
        <f>F27+G27</f>
        <v>1400</v>
      </c>
      <c r="G28" s="47"/>
      <c r="L28" s="46">
        <f>L27+M27</f>
        <v>20</v>
      </c>
      <c r="M28" s="47"/>
      <c r="N28" s="46">
        <f>N27+O27</f>
        <v>1400</v>
      </c>
      <c r="O28" s="47"/>
    </row>
    <row r="30" spans="1:15" ht="18.75">
      <c r="A30" s="2" t="s">
        <v>51</v>
      </c>
      <c r="B30" s="3"/>
      <c r="C30" s="3"/>
      <c r="D30" s="3"/>
      <c r="E30" s="3"/>
      <c r="F30" s="3"/>
      <c r="G30" s="3"/>
      <c r="I30" s="2" t="s">
        <v>52</v>
      </c>
      <c r="J30" s="3"/>
      <c r="K30" s="3"/>
      <c r="L30" s="3"/>
      <c r="M30" s="3"/>
      <c r="N30" s="3"/>
      <c r="O30" s="3"/>
    </row>
    <row r="31" spans="1:15">
      <c r="A31" s="42" t="s">
        <v>4</v>
      </c>
      <c r="B31" s="42" t="s">
        <v>5</v>
      </c>
      <c r="C31" s="42" t="s">
        <v>6</v>
      </c>
      <c r="D31" s="44" t="s">
        <v>7</v>
      </c>
      <c r="E31" s="45"/>
      <c r="F31" s="44" t="s">
        <v>8</v>
      </c>
      <c r="G31" s="45"/>
      <c r="I31" s="42" t="s">
        <v>4</v>
      </c>
      <c r="J31" s="42" t="s">
        <v>5</v>
      </c>
      <c r="K31" s="42" t="s">
        <v>6</v>
      </c>
      <c r="L31" s="44" t="s">
        <v>7</v>
      </c>
      <c r="M31" s="45"/>
      <c r="N31" s="44" t="s">
        <v>8</v>
      </c>
      <c r="O31" s="45"/>
    </row>
    <row r="32" spans="1:15">
      <c r="A32" s="43"/>
      <c r="B32" s="43"/>
      <c r="C32" s="43"/>
      <c r="D32" s="4" t="s">
        <v>9</v>
      </c>
      <c r="E32" s="4" t="s">
        <v>10</v>
      </c>
      <c r="F32" s="4" t="s">
        <v>9</v>
      </c>
      <c r="G32" s="4" t="s">
        <v>10</v>
      </c>
      <c r="I32" s="43"/>
      <c r="J32" s="43"/>
      <c r="K32" s="43"/>
      <c r="L32" s="4" t="s">
        <v>9</v>
      </c>
      <c r="M32" s="4" t="s">
        <v>10</v>
      </c>
      <c r="N32" s="4" t="s">
        <v>9</v>
      </c>
      <c r="O32" s="4" t="s">
        <v>10</v>
      </c>
    </row>
    <row r="33" spans="1:15">
      <c r="A33" s="22">
        <v>1</v>
      </c>
      <c r="B33" s="6" t="s">
        <v>53</v>
      </c>
      <c r="C33" s="50" t="s">
        <v>54</v>
      </c>
      <c r="D33" s="5">
        <v>2</v>
      </c>
      <c r="E33" s="5"/>
      <c r="F33" s="5">
        <f t="shared" ref="F33:F43" si="2">50*D33</f>
        <v>100</v>
      </c>
      <c r="G33" s="5"/>
      <c r="I33" s="5">
        <v>1</v>
      </c>
      <c r="J33" s="6" t="s">
        <v>55</v>
      </c>
      <c r="K33" s="50" t="s">
        <v>56</v>
      </c>
      <c r="L33" s="5">
        <v>2</v>
      </c>
      <c r="M33" s="5"/>
      <c r="N33" s="5">
        <f t="shared" ref="N33:N43" si="3">50*L33</f>
        <v>100</v>
      </c>
      <c r="O33" s="5"/>
    </row>
    <row r="34" spans="1:15">
      <c r="A34" s="22"/>
      <c r="B34" s="6"/>
      <c r="C34" s="63" t="s">
        <v>176</v>
      </c>
      <c r="D34" s="5"/>
      <c r="E34" s="5"/>
      <c r="F34" s="5"/>
      <c r="G34" s="5"/>
      <c r="I34" s="5"/>
      <c r="J34" s="6"/>
      <c r="K34" s="63" t="s">
        <v>182</v>
      </c>
      <c r="L34" s="5"/>
      <c r="M34" s="5"/>
      <c r="N34" s="5"/>
      <c r="O34" s="5"/>
    </row>
    <row r="35" spans="1:15">
      <c r="A35" s="5">
        <v>2</v>
      </c>
      <c r="B35" s="6" t="s">
        <v>57</v>
      </c>
      <c r="C35" s="50" t="s">
        <v>58</v>
      </c>
      <c r="D35" s="5">
        <v>2</v>
      </c>
      <c r="E35" s="5"/>
      <c r="F35" s="5">
        <f t="shared" si="2"/>
        <v>100</v>
      </c>
      <c r="G35" s="5"/>
      <c r="I35" s="5">
        <v>2</v>
      </c>
      <c r="J35" s="6" t="s">
        <v>59</v>
      </c>
      <c r="K35" s="50" t="s">
        <v>60</v>
      </c>
      <c r="L35" s="5">
        <v>2</v>
      </c>
      <c r="M35" s="5"/>
      <c r="N35" s="5">
        <f t="shared" si="3"/>
        <v>100</v>
      </c>
      <c r="O35" s="5"/>
    </row>
    <row r="36" spans="1:15">
      <c r="A36" s="5"/>
      <c r="B36" s="6"/>
      <c r="C36" s="63" t="s">
        <v>177</v>
      </c>
      <c r="D36" s="5"/>
      <c r="E36" s="5"/>
      <c r="F36" s="5"/>
      <c r="G36" s="5"/>
      <c r="I36" s="5"/>
      <c r="J36" s="6"/>
      <c r="K36" s="63" t="s">
        <v>183</v>
      </c>
      <c r="L36" s="5"/>
      <c r="M36" s="5"/>
      <c r="N36" s="5"/>
      <c r="O36" s="5"/>
    </row>
    <row r="37" spans="1:15">
      <c r="A37" s="5">
        <v>3</v>
      </c>
      <c r="B37" s="6" t="s">
        <v>61</v>
      </c>
      <c r="C37" s="50" t="s">
        <v>62</v>
      </c>
      <c r="D37" s="5">
        <v>2</v>
      </c>
      <c r="E37" s="5"/>
      <c r="F37" s="5">
        <f t="shared" si="2"/>
        <v>100</v>
      </c>
      <c r="G37" s="5"/>
      <c r="I37" s="5">
        <v>3</v>
      </c>
      <c r="J37" s="6" t="s">
        <v>63</v>
      </c>
      <c r="K37" s="50" t="s">
        <v>64</v>
      </c>
      <c r="L37" s="5">
        <v>2</v>
      </c>
      <c r="M37" s="5"/>
      <c r="N37" s="5">
        <f t="shared" si="3"/>
        <v>100</v>
      </c>
      <c r="O37" s="5"/>
    </row>
    <row r="38" spans="1:15">
      <c r="A38" s="5"/>
      <c r="B38" s="6"/>
      <c r="C38" s="63" t="s">
        <v>178</v>
      </c>
      <c r="D38" s="5"/>
      <c r="E38" s="5"/>
      <c r="F38" s="5"/>
      <c r="G38" s="5"/>
      <c r="I38" s="5"/>
      <c r="J38" s="6"/>
      <c r="K38" s="63" t="s">
        <v>184</v>
      </c>
      <c r="L38" s="5"/>
      <c r="M38" s="5"/>
      <c r="N38" s="5"/>
      <c r="O38" s="5"/>
    </row>
    <row r="39" spans="1:15">
      <c r="A39" s="5">
        <v>4</v>
      </c>
      <c r="B39" s="6" t="s">
        <v>65</v>
      </c>
      <c r="C39" s="50" t="s">
        <v>66</v>
      </c>
      <c r="D39" s="5">
        <v>2</v>
      </c>
      <c r="E39" s="5"/>
      <c r="F39" s="5">
        <f t="shared" si="2"/>
        <v>100</v>
      </c>
      <c r="G39" s="5"/>
      <c r="I39" s="5">
        <v>4</v>
      </c>
      <c r="J39" s="6" t="s">
        <v>67</v>
      </c>
      <c r="K39" s="52" t="s">
        <v>68</v>
      </c>
      <c r="L39" s="5">
        <v>2</v>
      </c>
      <c r="M39" s="5"/>
      <c r="N39" s="5">
        <f t="shared" si="3"/>
        <v>100</v>
      </c>
      <c r="O39" s="5"/>
    </row>
    <row r="40" spans="1:15">
      <c r="A40" s="5"/>
      <c r="B40" s="6"/>
      <c r="C40" s="63" t="s">
        <v>179</v>
      </c>
      <c r="D40" s="5"/>
      <c r="E40" s="5"/>
      <c r="F40" s="5"/>
      <c r="G40" s="5"/>
      <c r="I40" s="5"/>
      <c r="J40" s="6"/>
      <c r="K40" s="49" t="s">
        <v>222</v>
      </c>
      <c r="L40" s="5"/>
      <c r="M40" s="5"/>
      <c r="N40" s="5"/>
      <c r="O40" s="5"/>
    </row>
    <row r="41" spans="1:15">
      <c r="A41" s="5">
        <v>5</v>
      </c>
      <c r="B41" s="6" t="s">
        <v>69</v>
      </c>
      <c r="C41" s="50" t="s">
        <v>70</v>
      </c>
      <c r="D41" s="5">
        <v>2</v>
      </c>
      <c r="E41" s="5"/>
      <c r="F41" s="5">
        <f t="shared" si="2"/>
        <v>100</v>
      </c>
      <c r="G41" s="5"/>
      <c r="I41" s="5">
        <v>5</v>
      </c>
      <c r="J41" s="6" t="s">
        <v>71</v>
      </c>
      <c r="K41" s="50" t="s">
        <v>72</v>
      </c>
      <c r="L41" s="5">
        <v>2</v>
      </c>
      <c r="M41" s="5"/>
      <c r="N41" s="5">
        <f t="shared" si="3"/>
        <v>100</v>
      </c>
      <c r="O41" s="5"/>
    </row>
    <row r="42" spans="1:15">
      <c r="A42" s="5"/>
      <c r="B42" s="6"/>
      <c r="C42" s="63" t="s">
        <v>180</v>
      </c>
      <c r="D42" s="5"/>
      <c r="E42" s="5"/>
      <c r="F42" s="5"/>
      <c r="G42" s="5"/>
      <c r="I42" s="5"/>
      <c r="J42" s="6"/>
      <c r="K42" s="63" t="s">
        <v>185</v>
      </c>
      <c r="L42" s="5"/>
      <c r="M42" s="5"/>
      <c r="N42" s="5"/>
      <c r="O42" s="5"/>
    </row>
    <row r="43" spans="1:15">
      <c r="A43" s="5">
        <v>6</v>
      </c>
      <c r="B43" s="6" t="s">
        <v>73</v>
      </c>
      <c r="C43" s="50" t="s">
        <v>74</v>
      </c>
      <c r="D43" s="5">
        <v>2</v>
      </c>
      <c r="E43" s="5"/>
      <c r="F43" s="5">
        <f t="shared" si="2"/>
        <v>100</v>
      </c>
      <c r="G43" s="5"/>
      <c r="I43" s="5">
        <v>6</v>
      </c>
      <c r="J43" s="6" t="s">
        <v>75</v>
      </c>
      <c r="K43" s="50" t="s">
        <v>76</v>
      </c>
      <c r="L43" s="5">
        <v>2</v>
      </c>
      <c r="M43" s="5"/>
      <c r="N43" s="5">
        <f t="shared" si="3"/>
        <v>100</v>
      </c>
      <c r="O43" s="5"/>
    </row>
    <row r="44" spans="1:15">
      <c r="A44" s="5"/>
      <c r="B44" s="6"/>
      <c r="C44" s="63" t="s">
        <v>181</v>
      </c>
      <c r="D44" s="5"/>
      <c r="E44" s="5"/>
      <c r="F44" s="5"/>
      <c r="G44" s="5"/>
      <c r="I44" s="5"/>
      <c r="J44" s="6"/>
      <c r="K44" s="63" t="s">
        <v>186</v>
      </c>
      <c r="L44" s="5"/>
      <c r="M44" s="5"/>
      <c r="N44" s="5"/>
      <c r="O44" s="5"/>
    </row>
    <row r="45" spans="1:15">
      <c r="A45" s="5">
        <v>7</v>
      </c>
      <c r="B45" s="36" t="s">
        <v>77</v>
      </c>
      <c r="C45" s="64" t="s">
        <v>78</v>
      </c>
      <c r="D45" s="8"/>
      <c r="E45" s="8">
        <v>2</v>
      </c>
      <c r="F45" s="8"/>
      <c r="G45" s="8">
        <f>100*E45</f>
        <v>200</v>
      </c>
      <c r="I45" s="5">
        <v>7</v>
      </c>
      <c r="J45" s="36" t="s">
        <v>79</v>
      </c>
      <c r="K45" s="64" t="s">
        <v>80</v>
      </c>
      <c r="L45" s="8"/>
      <c r="M45" s="8">
        <v>2</v>
      </c>
      <c r="N45" s="8"/>
      <c r="O45" s="8">
        <f>M45*100</f>
        <v>200</v>
      </c>
    </row>
    <row r="46" spans="1:15">
      <c r="A46" s="5"/>
      <c r="B46" s="36"/>
      <c r="C46" s="63" t="s">
        <v>208</v>
      </c>
      <c r="D46" s="8"/>
      <c r="E46" s="8"/>
      <c r="F46" s="8"/>
      <c r="G46" s="8"/>
      <c r="I46" s="5"/>
      <c r="J46" s="36"/>
      <c r="K46" s="63" t="s">
        <v>218</v>
      </c>
      <c r="L46" s="8"/>
      <c r="M46" s="8"/>
      <c r="N46" s="8"/>
      <c r="O46" s="8"/>
    </row>
    <row r="47" spans="1:15">
      <c r="A47" s="5">
        <v>8</v>
      </c>
      <c r="B47" s="9" t="s">
        <v>81</v>
      </c>
      <c r="C47" s="64" t="s">
        <v>82</v>
      </c>
      <c r="D47" s="8"/>
      <c r="E47" s="8">
        <v>2</v>
      </c>
      <c r="F47" s="8"/>
      <c r="G47" s="21">
        <f>100*E47</f>
        <v>200</v>
      </c>
      <c r="I47" s="5">
        <v>8</v>
      </c>
      <c r="J47" s="9" t="s">
        <v>83</v>
      </c>
      <c r="K47" s="64" t="s">
        <v>84</v>
      </c>
      <c r="L47" s="8"/>
      <c r="M47" s="8">
        <v>2</v>
      </c>
      <c r="N47" s="8"/>
      <c r="O47" s="21">
        <f>M47*100</f>
        <v>200</v>
      </c>
    </row>
    <row r="48" spans="1:15">
      <c r="A48" s="5"/>
      <c r="B48" s="25"/>
      <c r="C48" s="63" t="s">
        <v>209</v>
      </c>
      <c r="D48" s="8"/>
      <c r="E48" s="8"/>
      <c r="F48" s="8"/>
      <c r="G48" s="21"/>
      <c r="I48" s="5"/>
      <c r="J48" s="25"/>
      <c r="K48" s="63" t="s">
        <v>219</v>
      </c>
      <c r="L48" s="8"/>
      <c r="M48" s="8"/>
      <c r="N48" s="8"/>
      <c r="O48" s="21"/>
    </row>
    <row r="49" spans="1:15">
      <c r="A49" s="5">
        <v>9</v>
      </c>
      <c r="B49" s="9" t="s">
        <v>85</v>
      </c>
      <c r="C49" s="64" t="s">
        <v>86</v>
      </c>
      <c r="D49" s="8"/>
      <c r="E49" s="8">
        <v>2</v>
      </c>
      <c r="F49" s="8"/>
      <c r="G49" s="21">
        <f>100*E49</f>
        <v>200</v>
      </c>
      <c r="I49" s="5">
        <v>9</v>
      </c>
      <c r="J49" s="9" t="s">
        <v>87</v>
      </c>
      <c r="K49" s="71" t="s">
        <v>88</v>
      </c>
      <c r="L49" s="8"/>
      <c r="M49" s="8">
        <v>2</v>
      </c>
      <c r="N49" s="8"/>
      <c r="O49" s="21">
        <f>M49*100</f>
        <v>200</v>
      </c>
    </row>
    <row r="50" spans="1:15">
      <c r="A50" s="5"/>
      <c r="B50" s="25"/>
      <c r="C50" s="63" t="s">
        <v>210</v>
      </c>
      <c r="D50" s="8"/>
      <c r="E50" s="8"/>
      <c r="F50" s="8"/>
      <c r="G50" s="21"/>
      <c r="I50" s="5"/>
      <c r="J50" s="25"/>
      <c r="K50" s="70" t="s">
        <v>223</v>
      </c>
      <c r="L50" s="8"/>
      <c r="M50" s="8"/>
      <c r="N50" s="8"/>
      <c r="O50" s="21"/>
    </row>
    <row r="51" spans="1:15">
      <c r="A51" s="5">
        <v>10</v>
      </c>
      <c r="B51" s="9" t="s">
        <v>89</v>
      </c>
      <c r="C51" s="64" t="s">
        <v>90</v>
      </c>
      <c r="D51" s="8"/>
      <c r="E51" s="8">
        <v>2</v>
      </c>
      <c r="F51" s="8"/>
      <c r="G51" s="21">
        <f>100*E51</f>
        <v>200</v>
      </c>
      <c r="I51" s="5">
        <v>10</v>
      </c>
      <c r="J51" s="9" t="s">
        <v>91</v>
      </c>
      <c r="K51" s="64" t="s">
        <v>92</v>
      </c>
      <c r="L51" s="8"/>
      <c r="M51" s="8">
        <v>2</v>
      </c>
      <c r="N51" s="8"/>
      <c r="O51" s="21">
        <f>M51*100</f>
        <v>200</v>
      </c>
    </row>
    <row r="52" spans="1:15">
      <c r="A52" s="18"/>
      <c r="B52" s="18"/>
      <c r="C52" s="63" t="s">
        <v>211</v>
      </c>
      <c r="D52" s="8"/>
      <c r="E52" s="8"/>
      <c r="F52" s="8"/>
      <c r="G52" s="8"/>
      <c r="I52" s="18"/>
      <c r="J52" s="18"/>
      <c r="K52" s="63" t="s">
        <v>220</v>
      </c>
      <c r="L52" s="8"/>
      <c r="M52" s="8"/>
      <c r="N52" s="8"/>
      <c r="O52" s="8"/>
    </row>
    <row r="53" spans="1:15">
      <c r="D53" s="9">
        <f>SUM(D33:D52)</f>
        <v>12</v>
      </c>
      <c r="E53" s="9">
        <f>SUM(E33:E52)</f>
        <v>8</v>
      </c>
      <c r="F53" s="9">
        <f>SUM(F33:F52)</f>
        <v>600</v>
      </c>
      <c r="G53" s="9">
        <f>SUM(G33:G52)</f>
        <v>800</v>
      </c>
      <c r="L53" s="9">
        <f>SUM(L33:L52)</f>
        <v>12</v>
      </c>
      <c r="M53" s="9">
        <f>SUM(M33:M52)</f>
        <v>8</v>
      </c>
      <c r="N53" s="9">
        <f>SUM(N33:N52)</f>
        <v>600</v>
      </c>
      <c r="O53" s="9">
        <f>SUM(O33:O52)</f>
        <v>800</v>
      </c>
    </row>
    <row r="54" spans="1:15">
      <c r="D54" s="48">
        <f>D53+E53</f>
        <v>20</v>
      </c>
      <c r="E54" s="48"/>
      <c r="F54" s="48">
        <f>F53+G53</f>
        <v>1400</v>
      </c>
      <c r="G54" s="48"/>
      <c r="K54" s="58"/>
      <c r="L54" s="48">
        <f>L53+M53</f>
        <v>20</v>
      </c>
      <c r="M54" s="48"/>
      <c r="N54" s="48">
        <f>N53+O53</f>
        <v>1400</v>
      </c>
      <c r="O54" s="48"/>
    </row>
    <row r="56" spans="1:15" ht="18.75">
      <c r="A56" s="2" t="s">
        <v>93</v>
      </c>
      <c r="B56" s="3"/>
      <c r="C56" s="3"/>
      <c r="D56" s="3"/>
      <c r="E56" s="3"/>
      <c r="F56" s="3"/>
      <c r="G56" s="3"/>
      <c r="I56" s="2" t="s">
        <v>94</v>
      </c>
      <c r="J56" s="3"/>
      <c r="K56" s="3"/>
      <c r="L56" s="3"/>
      <c r="M56" s="3"/>
      <c r="N56" s="3"/>
      <c r="O56" s="3"/>
    </row>
    <row r="57" spans="1:15">
      <c r="A57" s="42" t="s">
        <v>4</v>
      </c>
      <c r="B57" s="42" t="s">
        <v>5</v>
      </c>
      <c r="C57" s="42" t="s">
        <v>6</v>
      </c>
      <c r="D57" s="44" t="s">
        <v>7</v>
      </c>
      <c r="E57" s="45"/>
      <c r="F57" s="44" t="s">
        <v>8</v>
      </c>
      <c r="G57" s="45"/>
      <c r="I57" s="42" t="s">
        <v>4</v>
      </c>
      <c r="J57" s="42" t="s">
        <v>5</v>
      </c>
      <c r="K57" s="42" t="s">
        <v>6</v>
      </c>
      <c r="L57" s="44" t="s">
        <v>7</v>
      </c>
      <c r="M57" s="45"/>
      <c r="N57" s="44" t="s">
        <v>8</v>
      </c>
      <c r="O57" s="45"/>
    </row>
    <row r="58" spans="1:15">
      <c r="A58" s="43"/>
      <c r="B58" s="43"/>
      <c r="C58" s="43"/>
      <c r="D58" s="4" t="s">
        <v>9</v>
      </c>
      <c r="E58" s="4" t="s">
        <v>10</v>
      </c>
      <c r="F58" s="4" t="s">
        <v>9</v>
      </c>
      <c r="G58" s="4" t="s">
        <v>10</v>
      </c>
      <c r="I58" s="43"/>
      <c r="J58" s="43"/>
      <c r="K58" s="43"/>
      <c r="L58" s="4" t="s">
        <v>9</v>
      </c>
      <c r="M58" s="4" t="s">
        <v>10</v>
      </c>
      <c r="N58" s="4" t="s">
        <v>9</v>
      </c>
      <c r="O58" s="4" t="s">
        <v>10</v>
      </c>
    </row>
    <row r="59" spans="1:15">
      <c r="A59" s="5">
        <v>1</v>
      </c>
      <c r="B59" s="6" t="s">
        <v>95</v>
      </c>
      <c r="C59" s="50" t="s">
        <v>96</v>
      </c>
      <c r="D59" s="5">
        <v>2</v>
      </c>
      <c r="E59" s="5"/>
      <c r="F59" s="5">
        <f t="shared" ref="F59:F69" si="4">D59*50</f>
        <v>100</v>
      </c>
      <c r="G59" s="5"/>
      <c r="I59" s="5">
        <v>1</v>
      </c>
      <c r="J59" s="6" t="s">
        <v>97</v>
      </c>
      <c r="K59" s="52" t="s">
        <v>98</v>
      </c>
      <c r="L59" s="5">
        <v>2</v>
      </c>
      <c r="M59" s="7"/>
      <c r="N59" s="5">
        <f t="shared" ref="N59:N69" si="5">50*L59</f>
        <v>100</v>
      </c>
      <c r="O59" s="26"/>
    </row>
    <row r="60" spans="1:15">
      <c r="A60" s="5"/>
      <c r="B60" s="6"/>
      <c r="C60" s="63" t="s">
        <v>187</v>
      </c>
      <c r="D60" s="5"/>
      <c r="E60" s="5"/>
      <c r="F60" s="5"/>
      <c r="G60" s="5"/>
      <c r="I60" s="5"/>
      <c r="J60" s="6"/>
      <c r="K60" s="63" t="s">
        <v>203</v>
      </c>
      <c r="L60" s="5"/>
      <c r="M60" s="7"/>
      <c r="N60" s="5"/>
      <c r="O60" s="26"/>
    </row>
    <row r="61" spans="1:15" s="11" customFormat="1">
      <c r="A61" s="16">
        <v>2</v>
      </c>
      <c r="B61" s="14" t="s">
        <v>99</v>
      </c>
      <c r="C61" s="52" t="s">
        <v>100</v>
      </c>
      <c r="D61" s="16">
        <v>2</v>
      </c>
      <c r="E61" s="16"/>
      <c r="F61" s="16">
        <f t="shared" si="4"/>
        <v>100</v>
      </c>
      <c r="G61" s="16"/>
      <c r="I61" s="16">
        <v>2</v>
      </c>
      <c r="J61" s="14" t="s">
        <v>101</v>
      </c>
      <c r="K61" s="62" t="s">
        <v>102</v>
      </c>
      <c r="L61" s="16">
        <v>2</v>
      </c>
      <c r="M61" s="16"/>
      <c r="N61" s="16">
        <f t="shared" si="5"/>
        <v>100</v>
      </c>
      <c r="O61" s="14"/>
    </row>
    <row r="62" spans="1:15" s="11" customFormat="1">
      <c r="A62" s="16"/>
      <c r="B62" s="14"/>
      <c r="C62" s="63" t="s">
        <v>100</v>
      </c>
      <c r="D62" s="16"/>
      <c r="E62" s="16"/>
      <c r="F62" s="16"/>
      <c r="G62" s="16"/>
      <c r="I62" s="16"/>
      <c r="J62" s="14"/>
      <c r="K62" s="63" t="s">
        <v>102</v>
      </c>
      <c r="L62" s="16"/>
      <c r="M62" s="16"/>
      <c r="N62" s="16"/>
      <c r="O62" s="14"/>
    </row>
    <row r="63" spans="1:15" s="11" customFormat="1">
      <c r="A63" s="16">
        <v>3</v>
      </c>
      <c r="B63" s="14" t="s">
        <v>103</v>
      </c>
      <c r="C63" s="53" t="s">
        <v>104</v>
      </c>
      <c r="D63" s="16">
        <v>2</v>
      </c>
      <c r="E63" s="16"/>
      <c r="F63" s="16">
        <f t="shared" si="4"/>
        <v>100</v>
      </c>
      <c r="G63" s="16"/>
      <c r="I63" s="16">
        <v>3</v>
      </c>
      <c r="J63" s="14" t="s">
        <v>105</v>
      </c>
      <c r="K63" s="53" t="s">
        <v>106</v>
      </c>
      <c r="L63" s="16">
        <v>2</v>
      </c>
      <c r="M63" s="16"/>
      <c r="N63" s="16">
        <f t="shared" si="5"/>
        <v>100</v>
      </c>
      <c r="O63" s="14"/>
    </row>
    <row r="64" spans="1:15" s="11" customFormat="1">
      <c r="A64" s="16"/>
      <c r="B64" s="14"/>
      <c r="C64" s="63" t="s">
        <v>188</v>
      </c>
      <c r="D64" s="16"/>
      <c r="E64" s="16"/>
      <c r="F64" s="16"/>
      <c r="G64" s="16"/>
      <c r="I64" s="16"/>
      <c r="J64" s="14"/>
      <c r="K64" s="72" t="s">
        <v>225</v>
      </c>
      <c r="L64" s="16"/>
      <c r="M64" s="16"/>
      <c r="N64" s="16"/>
      <c r="O64" s="14"/>
    </row>
    <row r="65" spans="1:15" s="11" customFormat="1">
      <c r="A65" s="16">
        <v>4</v>
      </c>
      <c r="B65" s="14" t="s">
        <v>107</v>
      </c>
      <c r="C65" s="53" t="s">
        <v>108</v>
      </c>
      <c r="D65" s="16">
        <v>2</v>
      </c>
      <c r="E65" s="16"/>
      <c r="F65" s="16">
        <f t="shared" si="4"/>
        <v>100</v>
      </c>
      <c r="G65" s="16"/>
      <c r="I65" s="16">
        <v>4</v>
      </c>
      <c r="J65" s="14" t="s">
        <v>109</v>
      </c>
      <c r="K65" s="66" t="s">
        <v>110</v>
      </c>
      <c r="L65" s="16">
        <v>1</v>
      </c>
      <c r="M65" s="16">
        <v>1</v>
      </c>
      <c r="N65" s="16">
        <f t="shared" si="5"/>
        <v>50</v>
      </c>
      <c r="O65" s="16">
        <v>100</v>
      </c>
    </row>
    <row r="66" spans="1:15" s="11" customFormat="1">
      <c r="A66" s="16"/>
      <c r="B66" s="14"/>
      <c r="C66" s="63" t="s">
        <v>189</v>
      </c>
      <c r="D66" s="16"/>
      <c r="E66" s="16"/>
      <c r="F66" s="16"/>
      <c r="G66" s="16"/>
      <c r="I66" s="16"/>
      <c r="J66" s="14"/>
      <c r="K66" s="62"/>
      <c r="L66" s="16"/>
      <c r="M66" s="16"/>
      <c r="N66" s="16"/>
      <c r="O66" s="16"/>
    </row>
    <row r="67" spans="1:15">
      <c r="A67" s="5">
        <v>5</v>
      </c>
      <c r="B67" s="6" t="s">
        <v>111</v>
      </c>
      <c r="C67" s="52" t="s">
        <v>112</v>
      </c>
      <c r="D67" s="5">
        <v>2</v>
      </c>
      <c r="E67" s="5"/>
      <c r="F67" s="5">
        <f t="shared" si="4"/>
        <v>100</v>
      </c>
      <c r="G67" s="5"/>
      <c r="I67" s="5">
        <v>5</v>
      </c>
      <c r="J67" s="6" t="s">
        <v>113</v>
      </c>
      <c r="K67" s="50" t="s">
        <v>114</v>
      </c>
      <c r="L67" s="5">
        <v>2</v>
      </c>
      <c r="M67" s="5"/>
      <c r="N67" s="5">
        <f t="shared" si="5"/>
        <v>100</v>
      </c>
      <c r="O67" s="6"/>
    </row>
    <row r="68" spans="1:15">
      <c r="A68" s="5"/>
      <c r="B68" s="6"/>
      <c r="C68" s="63" t="s">
        <v>190</v>
      </c>
      <c r="D68" s="5"/>
      <c r="E68" s="5"/>
      <c r="F68" s="5"/>
      <c r="G68" s="5"/>
      <c r="I68" s="5"/>
      <c r="J68" s="6"/>
      <c r="K68" s="63" t="s">
        <v>192</v>
      </c>
      <c r="L68" s="5"/>
      <c r="M68" s="5"/>
      <c r="N68" s="5"/>
      <c r="O68" s="6"/>
    </row>
    <row r="69" spans="1:15" s="11" customFormat="1">
      <c r="A69" s="16">
        <v>6</v>
      </c>
      <c r="B69" s="14" t="s">
        <v>115</v>
      </c>
      <c r="C69" s="53" t="s">
        <v>116</v>
      </c>
      <c r="D69" s="16">
        <v>2</v>
      </c>
      <c r="E69" s="16"/>
      <c r="F69" s="16">
        <f t="shared" si="4"/>
        <v>100</v>
      </c>
      <c r="G69" s="16"/>
      <c r="I69" s="16">
        <v>6</v>
      </c>
      <c r="J69" s="14" t="s">
        <v>117</v>
      </c>
      <c r="K69" s="62" t="s">
        <v>118</v>
      </c>
      <c r="L69" s="16">
        <v>2</v>
      </c>
      <c r="M69" s="16"/>
      <c r="N69" s="16">
        <f t="shared" si="5"/>
        <v>100</v>
      </c>
      <c r="O69" s="14"/>
    </row>
    <row r="70" spans="1:15" s="11" customFormat="1">
      <c r="A70" s="16"/>
      <c r="B70" s="14"/>
      <c r="C70" s="63" t="s">
        <v>191</v>
      </c>
      <c r="D70" s="16"/>
      <c r="E70" s="16"/>
      <c r="F70" s="16"/>
      <c r="G70" s="16"/>
      <c r="I70" s="16"/>
      <c r="J70" s="14"/>
      <c r="K70" s="63" t="s">
        <v>193</v>
      </c>
      <c r="L70" s="16"/>
      <c r="M70" s="16"/>
      <c r="N70" s="16"/>
      <c r="O70" s="14"/>
    </row>
    <row r="71" spans="1:15">
      <c r="A71" s="5">
        <v>7</v>
      </c>
      <c r="B71" s="36" t="s">
        <v>119</v>
      </c>
      <c r="C71" s="50" t="s">
        <v>120</v>
      </c>
      <c r="D71" s="8"/>
      <c r="E71" s="8">
        <v>2</v>
      </c>
      <c r="F71" s="8"/>
      <c r="G71" s="8">
        <f>E71*100</f>
        <v>200</v>
      </c>
      <c r="I71" s="5">
        <v>7</v>
      </c>
      <c r="J71" s="36" t="s">
        <v>121</v>
      </c>
      <c r="K71" s="50" t="s">
        <v>122</v>
      </c>
      <c r="L71" s="8"/>
      <c r="M71" s="8">
        <v>2</v>
      </c>
      <c r="N71" s="8"/>
      <c r="O71" s="17">
        <f>M71*100</f>
        <v>200</v>
      </c>
    </row>
    <row r="72" spans="1:15">
      <c r="A72" s="23"/>
      <c r="B72" s="24"/>
      <c r="C72" s="63" t="s">
        <v>212</v>
      </c>
      <c r="D72" s="21"/>
      <c r="E72" s="21"/>
      <c r="F72" s="21"/>
      <c r="G72" s="21"/>
      <c r="I72" s="23"/>
      <c r="J72" s="24"/>
      <c r="K72" s="63" t="s">
        <v>194</v>
      </c>
      <c r="L72" s="21"/>
      <c r="M72" s="21"/>
      <c r="N72" s="21"/>
      <c r="O72" s="19"/>
    </row>
    <row r="73" spans="1:15">
      <c r="A73" s="5">
        <v>8</v>
      </c>
      <c r="B73" s="9" t="s">
        <v>123</v>
      </c>
      <c r="C73" s="50" t="s">
        <v>124</v>
      </c>
      <c r="D73" s="8"/>
      <c r="E73" s="8">
        <v>2</v>
      </c>
      <c r="F73" s="8"/>
      <c r="G73" s="21">
        <f>E73*100</f>
        <v>200</v>
      </c>
      <c r="I73" s="5">
        <v>8</v>
      </c>
      <c r="J73" s="9" t="s">
        <v>125</v>
      </c>
      <c r="K73" s="64" t="s">
        <v>126</v>
      </c>
      <c r="L73" s="8"/>
      <c r="M73" s="8">
        <v>2</v>
      </c>
      <c r="N73" s="8"/>
      <c r="O73" s="19">
        <f>M73*100</f>
        <v>200</v>
      </c>
    </row>
    <row r="74" spans="1:15">
      <c r="A74" s="5"/>
      <c r="B74" s="25"/>
      <c r="C74" s="63" t="s">
        <v>213</v>
      </c>
      <c r="D74" s="8"/>
      <c r="E74" s="8"/>
      <c r="F74" s="8"/>
      <c r="G74" s="21"/>
      <c r="I74" s="5"/>
      <c r="J74" s="25"/>
      <c r="K74" s="63" t="s">
        <v>195</v>
      </c>
      <c r="L74" s="8"/>
      <c r="M74" s="8"/>
      <c r="N74" s="8"/>
      <c r="O74" s="19"/>
    </row>
    <row r="75" spans="1:15">
      <c r="A75" s="5">
        <v>9</v>
      </c>
      <c r="B75" s="9" t="s">
        <v>127</v>
      </c>
      <c r="C75" s="64" t="s">
        <v>128</v>
      </c>
      <c r="D75" s="8"/>
      <c r="E75" s="8">
        <v>2</v>
      </c>
      <c r="F75" s="8"/>
      <c r="G75" s="21">
        <f>E75*100</f>
        <v>200</v>
      </c>
      <c r="I75" s="5">
        <v>9</v>
      </c>
      <c r="J75" s="9" t="s">
        <v>129</v>
      </c>
      <c r="K75" s="59" t="s">
        <v>130</v>
      </c>
      <c r="L75" s="8"/>
      <c r="M75" s="8">
        <v>2</v>
      </c>
      <c r="N75" s="8"/>
      <c r="O75" s="19">
        <f>M75*100</f>
        <v>200</v>
      </c>
    </row>
    <row r="76" spans="1:15">
      <c r="A76" s="5"/>
      <c r="B76" s="25"/>
      <c r="C76" s="63" t="s">
        <v>214</v>
      </c>
      <c r="D76" s="8"/>
      <c r="E76" s="8"/>
      <c r="F76" s="8"/>
      <c r="G76" s="21"/>
      <c r="I76" s="5"/>
      <c r="J76" s="25"/>
      <c r="K76" s="54"/>
      <c r="L76" s="8"/>
      <c r="M76" s="8"/>
      <c r="N76" s="8"/>
      <c r="O76" s="19"/>
    </row>
    <row r="77" spans="1:15">
      <c r="A77" s="16">
        <v>10</v>
      </c>
      <c r="B77" s="14" t="s">
        <v>131</v>
      </c>
      <c r="C77" s="62" t="s">
        <v>132</v>
      </c>
      <c r="D77" s="16"/>
      <c r="E77" s="16">
        <v>2</v>
      </c>
      <c r="F77" s="16"/>
      <c r="G77" s="12">
        <f>E77*100</f>
        <v>200</v>
      </c>
      <c r="I77" s="16">
        <v>10</v>
      </c>
      <c r="J77" s="14" t="s">
        <v>133</v>
      </c>
      <c r="K77" s="66" t="s">
        <v>134</v>
      </c>
      <c r="L77" s="16"/>
      <c r="M77" s="16">
        <v>2</v>
      </c>
      <c r="N77" s="16"/>
      <c r="O77" s="10">
        <f>M77*100</f>
        <v>200</v>
      </c>
    </row>
    <row r="78" spans="1:15">
      <c r="A78" s="18"/>
      <c r="B78" s="18"/>
      <c r="C78" s="63" t="s">
        <v>215</v>
      </c>
      <c r="D78" s="18"/>
      <c r="E78" s="18"/>
      <c r="F78" s="18"/>
      <c r="G78" s="18"/>
      <c r="I78" s="18"/>
      <c r="J78" s="20"/>
      <c r="K78" s="64"/>
      <c r="L78" s="20"/>
      <c r="M78" s="20"/>
      <c r="N78" s="20"/>
      <c r="O78" s="18"/>
    </row>
    <row r="79" spans="1:15">
      <c r="D79" s="9">
        <f>SUM(D59:D78)</f>
        <v>12</v>
      </c>
      <c r="E79" s="9">
        <f>SUM(E59:E78)</f>
        <v>8</v>
      </c>
      <c r="F79" s="9">
        <f>SUM(F59:F78)</f>
        <v>600</v>
      </c>
      <c r="G79" s="9">
        <f>SUM(G59:G78)</f>
        <v>800</v>
      </c>
      <c r="J79" s="27"/>
      <c r="L79" s="9">
        <f>SUM(L59:L78)</f>
        <v>11</v>
      </c>
      <c r="M79" s="9">
        <f>SUM(M59:M78)</f>
        <v>9</v>
      </c>
      <c r="N79" s="9">
        <f>SUM(N59:N78)</f>
        <v>550</v>
      </c>
      <c r="O79" s="9">
        <f>SUM(O59:O78)</f>
        <v>900</v>
      </c>
    </row>
    <row r="80" spans="1:15">
      <c r="D80" s="48">
        <f>D79+E79</f>
        <v>20</v>
      </c>
      <c r="E80" s="48"/>
      <c r="F80" s="48">
        <f>F79+G79</f>
        <v>1400</v>
      </c>
      <c r="G80" s="48"/>
      <c r="L80" s="48">
        <f>L79+M79</f>
        <v>20</v>
      </c>
      <c r="M80" s="48"/>
      <c r="N80" s="48">
        <f>N79+O79</f>
        <v>1450</v>
      </c>
      <c r="O80" s="48"/>
    </row>
    <row r="82" spans="1:15" ht="18.75">
      <c r="A82" s="2" t="s">
        <v>135</v>
      </c>
      <c r="B82" s="3"/>
      <c r="C82" s="3"/>
      <c r="D82" s="3"/>
      <c r="E82" s="3"/>
      <c r="F82" s="3"/>
      <c r="G82" s="3"/>
      <c r="I82" s="2" t="s">
        <v>136</v>
      </c>
      <c r="J82" s="3"/>
      <c r="K82" s="3"/>
      <c r="L82" s="3"/>
      <c r="M82" s="3"/>
      <c r="N82" s="3"/>
      <c r="O82" s="3"/>
    </row>
    <row r="83" spans="1:15">
      <c r="A83" s="42" t="s">
        <v>4</v>
      </c>
      <c r="B83" s="42" t="s">
        <v>5</v>
      </c>
      <c r="C83" s="42" t="s">
        <v>6</v>
      </c>
      <c r="D83" s="44" t="s">
        <v>7</v>
      </c>
      <c r="E83" s="45"/>
      <c r="F83" s="44" t="s">
        <v>8</v>
      </c>
      <c r="G83" s="45"/>
      <c r="I83" s="42" t="s">
        <v>4</v>
      </c>
      <c r="J83" s="42" t="s">
        <v>5</v>
      </c>
      <c r="K83" s="42" t="s">
        <v>6</v>
      </c>
      <c r="L83" s="44" t="s">
        <v>7</v>
      </c>
      <c r="M83" s="45"/>
      <c r="N83" s="44" t="s">
        <v>8</v>
      </c>
      <c r="O83" s="45"/>
    </row>
    <row r="84" spans="1:15">
      <c r="A84" s="43"/>
      <c r="B84" s="43"/>
      <c r="C84" s="43"/>
      <c r="D84" s="4" t="s">
        <v>9</v>
      </c>
      <c r="E84" s="4" t="s">
        <v>10</v>
      </c>
      <c r="F84" s="4" t="s">
        <v>9</v>
      </c>
      <c r="G84" s="4" t="s">
        <v>10</v>
      </c>
      <c r="I84" s="43"/>
      <c r="J84" s="43"/>
      <c r="K84" s="43"/>
      <c r="L84" s="4" t="s">
        <v>9</v>
      </c>
      <c r="M84" s="4" t="s">
        <v>10</v>
      </c>
      <c r="N84" s="4" t="s">
        <v>9</v>
      </c>
      <c r="O84" s="4" t="s">
        <v>10</v>
      </c>
    </row>
    <row r="85" spans="1:15">
      <c r="A85" s="5">
        <v>1</v>
      </c>
      <c r="B85" s="28" t="s">
        <v>137</v>
      </c>
      <c r="C85" s="52" t="s">
        <v>138</v>
      </c>
      <c r="D85" s="5">
        <v>2</v>
      </c>
      <c r="E85" s="5"/>
      <c r="F85" s="5">
        <f>D85*50</f>
        <v>100</v>
      </c>
      <c r="G85" s="29"/>
      <c r="I85" s="5">
        <v>1</v>
      </c>
      <c r="J85" s="28" t="s">
        <v>139</v>
      </c>
      <c r="K85" s="52" t="s">
        <v>140</v>
      </c>
      <c r="L85" s="5"/>
      <c r="M85" s="5">
        <v>6</v>
      </c>
      <c r="N85" s="5"/>
      <c r="O85" s="5">
        <f>M85*170</f>
        <v>1020</v>
      </c>
    </row>
    <row r="86" spans="1:15">
      <c r="A86" s="23"/>
      <c r="B86" s="28"/>
      <c r="C86" s="63" t="s">
        <v>196</v>
      </c>
      <c r="D86" s="23"/>
      <c r="E86" s="23"/>
      <c r="F86" s="23"/>
      <c r="G86" s="29"/>
      <c r="I86" s="5"/>
      <c r="J86" s="28"/>
      <c r="K86" s="73" t="s">
        <v>227</v>
      </c>
      <c r="L86" s="5"/>
      <c r="M86" s="5"/>
      <c r="N86" s="5"/>
      <c r="O86" s="5"/>
    </row>
    <row r="87" spans="1:15">
      <c r="A87" s="23">
        <v>2</v>
      </c>
      <c r="B87" s="6" t="s">
        <v>141</v>
      </c>
      <c r="C87" s="52" t="s">
        <v>142</v>
      </c>
      <c r="D87" s="23">
        <v>2</v>
      </c>
      <c r="E87" s="21"/>
      <c r="F87" s="23">
        <v>100</v>
      </c>
      <c r="G87" s="5"/>
      <c r="I87" s="5">
        <v>2</v>
      </c>
      <c r="J87" s="28" t="s">
        <v>143</v>
      </c>
      <c r="K87" s="52" t="s">
        <v>144</v>
      </c>
      <c r="L87" s="5"/>
      <c r="M87" s="5">
        <v>6</v>
      </c>
      <c r="N87" s="5"/>
      <c r="O87" s="5">
        <f>M87*170</f>
        <v>1020</v>
      </c>
    </row>
    <row r="88" spans="1:15">
      <c r="A88" s="23"/>
      <c r="B88" s="6"/>
      <c r="C88" s="72" t="s">
        <v>226</v>
      </c>
      <c r="D88" s="23"/>
      <c r="E88" s="21"/>
      <c r="F88" s="23"/>
      <c r="G88" s="23"/>
      <c r="I88" s="5"/>
      <c r="J88" s="28"/>
      <c r="K88" s="73" t="s">
        <v>228</v>
      </c>
      <c r="L88" s="5"/>
      <c r="M88" s="5"/>
      <c r="N88" s="5"/>
      <c r="O88" s="5"/>
    </row>
    <row r="89" spans="1:15">
      <c r="A89" s="23">
        <v>3</v>
      </c>
      <c r="B89" s="9" t="s">
        <v>145</v>
      </c>
      <c r="C89" s="71" t="s">
        <v>146</v>
      </c>
      <c r="D89" s="23">
        <v>2</v>
      </c>
      <c r="E89" s="21"/>
      <c r="F89" s="23">
        <v>100</v>
      </c>
      <c r="G89" s="23"/>
      <c r="I89" s="5"/>
      <c r="J89" s="28"/>
      <c r="K89" s="52"/>
      <c r="L89" s="5"/>
      <c r="M89" s="5"/>
      <c r="N89" s="5"/>
      <c r="O89" s="5"/>
    </row>
    <row r="90" spans="1:15">
      <c r="A90" s="23"/>
      <c r="B90" s="25"/>
      <c r="C90" s="70" t="s">
        <v>229</v>
      </c>
      <c r="D90" s="23"/>
      <c r="E90" s="21"/>
      <c r="F90" s="23"/>
      <c r="G90" s="23"/>
      <c r="I90" s="5"/>
      <c r="J90" s="28"/>
      <c r="K90" s="52"/>
      <c r="L90" s="5"/>
      <c r="M90" s="5"/>
      <c r="N90" s="5"/>
      <c r="O90" s="5"/>
    </row>
    <row r="91" spans="1:15">
      <c r="A91" s="23">
        <v>4</v>
      </c>
      <c r="B91" s="28" t="s">
        <v>147</v>
      </c>
      <c r="C91" s="52" t="s">
        <v>148</v>
      </c>
      <c r="D91" s="23">
        <v>2</v>
      </c>
      <c r="E91" s="21"/>
      <c r="F91" s="23">
        <v>100</v>
      </c>
      <c r="G91" s="23"/>
      <c r="I91" s="5"/>
      <c r="J91" s="28"/>
      <c r="K91" s="52"/>
      <c r="L91" s="5"/>
      <c r="M91" s="5"/>
      <c r="N91" s="5"/>
      <c r="O91" s="5"/>
    </row>
    <row r="92" spans="1:15">
      <c r="A92" s="23"/>
      <c r="B92" s="28"/>
      <c r="C92" s="63" t="s">
        <v>197</v>
      </c>
      <c r="D92" s="23"/>
      <c r="E92" s="21"/>
      <c r="F92" s="23"/>
      <c r="G92" s="23"/>
      <c r="I92" s="5"/>
      <c r="J92" s="28"/>
      <c r="K92" s="52"/>
      <c r="L92" s="5"/>
      <c r="M92" s="5"/>
      <c r="N92" s="5"/>
      <c r="O92" s="5"/>
    </row>
    <row r="93" spans="1:15">
      <c r="A93" s="23">
        <v>5</v>
      </c>
      <c r="B93" s="28" t="s">
        <v>149</v>
      </c>
      <c r="C93" s="55" t="s">
        <v>150</v>
      </c>
      <c r="D93" s="5">
        <v>2</v>
      </c>
      <c r="E93" s="5"/>
      <c r="F93" s="5">
        <v>100</v>
      </c>
      <c r="G93" s="23"/>
      <c r="I93" s="5"/>
      <c r="J93" s="28"/>
      <c r="K93" s="52"/>
      <c r="L93" s="5"/>
      <c r="M93" s="5"/>
      <c r="N93" s="5"/>
      <c r="O93" s="5"/>
    </row>
    <row r="94" spans="1:15">
      <c r="A94" s="23"/>
      <c r="B94" s="28"/>
      <c r="C94" s="56"/>
      <c r="D94" s="5"/>
      <c r="E94" s="5"/>
      <c r="F94" s="5"/>
      <c r="G94" s="23"/>
      <c r="I94" s="37"/>
      <c r="J94" s="28"/>
      <c r="K94" s="52"/>
      <c r="L94" s="5"/>
      <c r="M94" s="5"/>
      <c r="N94" s="5"/>
      <c r="O94" s="5"/>
    </row>
    <row r="95" spans="1:15" s="11" customFormat="1">
      <c r="A95" s="12">
        <v>6</v>
      </c>
      <c r="B95" s="14" t="s">
        <v>151</v>
      </c>
      <c r="C95" s="53" t="s">
        <v>152</v>
      </c>
      <c r="D95" s="16">
        <v>2</v>
      </c>
      <c r="E95" s="30"/>
      <c r="F95" s="16">
        <v>100</v>
      </c>
      <c r="G95" s="16"/>
      <c r="I95" s="31"/>
      <c r="J95" s="32"/>
      <c r="K95" s="53"/>
      <c r="L95" s="16"/>
      <c r="M95" s="16"/>
      <c r="N95" s="16"/>
      <c r="O95" s="16"/>
    </row>
    <row r="96" spans="1:15" s="11" customFormat="1">
      <c r="A96" s="12"/>
      <c r="B96" s="14"/>
      <c r="C96" s="63" t="s">
        <v>202</v>
      </c>
      <c r="D96" s="16"/>
      <c r="E96" s="30"/>
      <c r="F96" s="16"/>
      <c r="G96" s="16"/>
      <c r="I96" s="31"/>
      <c r="J96" s="38"/>
      <c r="K96" s="60"/>
      <c r="L96" s="16"/>
      <c r="M96" s="16"/>
      <c r="N96" s="16"/>
      <c r="O96" s="12"/>
    </row>
    <row r="97" spans="1:15">
      <c r="A97" s="23">
        <v>7</v>
      </c>
      <c r="B97" s="28" t="s">
        <v>153</v>
      </c>
      <c r="C97" s="52" t="s">
        <v>154</v>
      </c>
      <c r="D97" s="5">
        <v>2</v>
      </c>
      <c r="E97" s="26"/>
      <c r="F97" s="5">
        <v>100</v>
      </c>
      <c r="G97" s="26"/>
      <c r="I97" s="5"/>
      <c r="J97" s="24"/>
      <c r="K97" s="67"/>
      <c r="L97" s="5"/>
      <c r="M97" s="5"/>
      <c r="N97" s="5"/>
      <c r="O97" s="21"/>
    </row>
    <row r="98" spans="1:15">
      <c r="A98" s="23"/>
      <c r="B98" s="28"/>
      <c r="C98" s="63" t="s">
        <v>198</v>
      </c>
      <c r="D98" s="5"/>
      <c r="E98" s="26"/>
      <c r="F98" s="5"/>
      <c r="G98" s="26"/>
      <c r="I98" s="39"/>
      <c r="J98" s="40"/>
      <c r="K98" s="68"/>
      <c r="L98" s="33"/>
      <c r="M98" s="33"/>
      <c r="N98" s="33"/>
      <c r="O98" s="21"/>
    </row>
    <row r="99" spans="1:15">
      <c r="B99" s="1"/>
      <c r="C99" s="57"/>
      <c r="D99" s="18"/>
      <c r="E99" s="18"/>
      <c r="F99" s="18"/>
      <c r="G99" s="18"/>
      <c r="J99" s="1"/>
      <c r="K99" s="57"/>
      <c r="L99" s="18"/>
      <c r="M99" s="18"/>
      <c r="N99" s="20"/>
      <c r="O99" s="20"/>
    </row>
    <row r="100" spans="1:15">
      <c r="D100" s="9">
        <f>SUM(D85:D97)</f>
        <v>14</v>
      </c>
      <c r="E100" s="9">
        <f>SUM(E85:E97)</f>
        <v>0</v>
      </c>
      <c r="F100" s="9">
        <f>SUM(F85:F97)</f>
        <v>700</v>
      </c>
      <c r="G100" s="9">
        <f>SUM(G85:G97)</f>
        <v>0</v>
      </c>
      <c r="L100" s="9">
        <f>SUM(L85:L97)</f>
        <v>0</v>
      </c>
      <c r="M100" s="9">
        <f>SUM(M85:M97)</f>
        <v>12</v>
      </c>
      <c r="N100" s="9">
        <f>SUM(N85:N97)</f>
        <v>0</v>
      </c>
      <c r="O100" s="9">
        <f>SUM(O85:O97)</f>
        <v>2040</v>
      </c>
    </row>
    <row r="101" spans="1:15">
      <c r="D101" s="48">
        <f>D100+E100</f>
        <v>14</v>
      </c>
      <c r="E101" s="48"/>
      <c r="F101" s="48">
        <f>F100+G100</f>
        <v>700</v>
      </c>
      <c r="G101" s="48"/>
      <c r="L101" s="48">
        <f>L100+M100</f>
        <v>12</v>
      </c>
      <c r="M101" s="48"/>
      <c r="N101" s="48">
        <f>N100+O100</f>
        <v>2040</v>
      </c>
      <c r="O101" s="48"/>
    </row>
    <row r="104" spans="1:15">
      <c r="C104" s="65" t="s">
        <v>155</v>
      </c>
      <c r="D104">
        <f>A25+I25+A51+I51+A77+I77+A87+I97</f>
        <v>62</v>
      </c>
      <c r="E104" s="34"/>
      <c r="K104" s="65" t="s">
        <v>156</v>
      </c>
    </row>
    <row r="105" spans="1:15">
      <c r="C105" s="69" t="s">
        <v>157</v>
      </c>
      <c r="D105">
        <f>D28+L28+D54+L54+D80+L80+D101+L101</f>
        <v>146</v>
      </c>
      <c r="E105" s="34"/>
      <c r="K105" s="61" t="s">
        <v>158</v>
      </c>
    </row>
    <row r="106" spans="1:15">
      <c r="C106" s="65" t="s">
        <v>159</v>
      </c>
      <c r="D106" s="34">
        <f>D27+L27+D53+L53+D79+L79+D100+L100</f>
        <v>85</v>
      </c>
      <c r="E106" s="35">
        <f>(D106/D105)</f>
        <v>0.5821917808219178</v>
      </c>
      <c r="K106" s="57" t="s">
        <v>160</v>
      </c>
    </row>
    <row r="107" spans="1:15">
      <c r="C107" s="65" t="s">
        <v>161</v>
      </c>
      <c r="D107" s="34">
        <f>E27+M27+E53+M53+E79+M79+E100+M100</f>
        <v>61</v>
      </c>
      <c r="E107" s="35">
        <f>D107/D105</f>
        <v>0.4178082191780822</v>
      </c>
      <c r="K107" s="57" t="s">
        <v>162</v>
      </c>
    </row>
    <row r="108" spans="1:15">
      <c r="C108" s="65" t="s">
        <v>163</v>
      </c>
      <c r="D108" s="34">
        <f>F28+N28+F54+N54+F80+N80+F101+N101</f>
        <v>11190</v>
      </c>
      <c r="E108" s="35"/>
      <c r="K108" s="57" t="s">
        <v>164</v>
      </c>
    </row>
    <row r="109" spans="1:15">
      <c r="C109" s="65" t="s">
        <v>165</v>
      </c>
      <c r="D109" s="34">
        <f>F27+N27+F53+N53+F79+N79+F100+N100</f>
        <v>4250</v>
      </c>
      <c r="E109" s="35">
        <f>D109/D108</f>
        <v>0.37980339588918677</v>
      </c>
      <c r="K109" s="57" t="s">
        <v>166</v>
      </c>
    </row>
    <row r="110" spans="1:15">
      <c r="C110" s="65" t="s">
        <v>167</v>
      </c>
      <c r="D110" s="34">
        <f>G27+O27+G53+O53+G79+O79+G100+O100</f>
        <v>6940</v>
      </c>
      <c r="E110" s="35">
        <f>D110/D108</f>
        <v>0.62019660411081323</v>
      </c>
    </row>
  </sheetData>
  <mergeCells count="58">
    <mergeCell ref="J83:J84"/>
    <mergeCell ref="K83:K84"/>
    <mergeCell ref="L83:M83"/>
    <mergeCell ref="N83:O83"/>
    <mergeCell ref="D101:E101"/>
    <mergeCell ref="F101:G101"/>
    <mergeCell ref="L101:M101"/>
    <mergeCell ref="N101:O101"/>
    <mergeCell ref="I83:I84"/>
    <mergeCell ref="A83:A84"/>
    <mergeCell ref="B83:B84"/>
    <mergeCell ref="C83:C84"/>
    <mergeCell ref="D83:E83"/>
    <mergeCell ref="F83:G83"/>
    <mergeCell ref="J57:J58"/>
    <mergeCell ref="K57:K58"/>
    <mergeCell ref="L57:M57"/>
    <mergeCell ref="N57:O57"/>
    <mergeCell ref="D80:E80"/>
    <mergeCell ref="F80:G80"/>
    <mergeCell ref="L80:M80"/>
    <mergeCell ref="N80:O80"/>
    <mergeCell ref="I57:I58"/>
    <mergeCell ref="A57:A58"/>
    <mergeCell ref="B57:B58"/>
    <mergeCell ref="C57:C58"/>
    <mergeCell ref="D57:E57"/>
    <mergeCell ref="F57:G57"/>
    <mergeCell ref="D54:E54"/>
    <mergeCell ref="F54:G54"/>
    <mergeCell ref="L54:M54"/>
    <mergeCell ref="N54:O54"/>
    <mergeCell ref="I31:I32"/>
    <mergeCell ref="D28:E28"/>
    <mergeCell ref="F28:G28"/>
    <mergeCell ref="L28:M28"/>
    <mergeCell ref="N28:O28"/>
    <mergeCell ref="A31:A32"/>
    <mergeCell ref="B31:B32"/>
    <mergeCell ref="C31:C32"/>
    <mergeCell ref="D31:E31"/>
    <mergeCell ref="F31:G31"/>
    <mergeCell ref="J31:J32"/>
    <mergeCell ref="K31:K32"/>
    <mergeCell ref="L31:M31"/>
    <mergeCell ref="N31:O31"/>
    <mergeCell ref="A1:O1"/>
    <mergeCell ref="A2:O2"/>
    <mergeCell ref="A5:A6"/>
    <mergeCell ref="B5:B6"/>
    <mergeCell ref="C5:C6"/>
    <mergeCell ref="D5:E5"/>
    <mergeCell ref="F5:G5"/>
    <mergeCell ref="I5:I6"/>
    <mergeCell ref="J5:J6"/>
    <mergeCell ref="K5:K6"/>
    <mergeCell ref="L5:M5"/>
    <mergeCell ref="N5:O5"/>
  </mergeCells>
  <pageMargins left="0.7" right="0.7" top="0.75" bottom="0.75" header="0.3" footer="0.3"/>
  <pageSetup scale="48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Distribusi Mata Kuliah</vt:lpstr>
      <vt:lpstr>'Distribusi Mata Kuliah'!Print_Area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2022-04-08T08:07:19Z</dcterms:created>
  <dcterms:modified xsi:type="dcterms:W3CDTF">2022-04-18T04:36:39Z</dcterms:modified>
</cp:coreProperties>
</file>